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codeName="ThisWorkbook"/>
  <mc:AlternateContent xmlns:mc="http://schemas.openxmlformats.org/markup-compatibility/2006">
    <mc:Choice Requires="x15">
      <x15ac:absPath xmlns:x15ac="http://schemas.microsoft.com/office/spreadsheetml/2010/11/ac" url="C:\Users\carol\Documents\Senior Year\Thesis\"/>
    </mc:Choice>
  </mc:AlternateContent>
  <xr:revisionPtr revIDLastSave="0" documentId="13_ncr:1_{A4A6F9DF-167E-4B60-8645-167C4345A812}" xr6:coauthVersionLast="47" xr6:coauthVersionMax="47" xr10:uidLastSave="{00000000-0000-0000-0000-000000000000}"/>
  <workbookProtection lockStructure="1"/>
  <bookViews>
    <workbookView xWindow="-110" yWindow="-110" windowWidth="19420" windowHeight="10420" xr2:uid="{00000000-000D-0000-FFFF-FFFF00000000}"/>
  </bookViews>
  <sheets>
    <sheet name="Loan" sheetId="27" r:id="rId1"/>
    <sheet name="Scenario Summary #1" sheetId="30" r:id="rId2"/>
    <sheet name="Scenario Summary #2" sheetId="31" r:id="rId3"/>
    <sheet name="Scenario Summary #3" sheetId="33" r:id="rId4"/>
    <sheet name="Scenario Summary #4" sheetId="38" r:id="rId5"/>
    <sheet name="intsetup1" sheetId="2" state="veryHidden" r:id="rId6"/>
    <sheet name="recordedWkbks" sheetId="11" state="veryHidden" r:id="rId7"/>
  </sheets>
  <definedNames>
    <definedName name="DayNames" comment="An array that holds the days of the week">{"Sun","Mon","Tue","Wed","Thu","Fri","Sat"}</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38" l="1"/>
  <c r="C2" i="27"/>
  <c r="F14" i="38"/>
  <c r="G14" i="38"/>
  <c r="H14" i="38"/>
  <c r="E14" i="38"/>
  <c r="A12" i="27"/>
  <c r="A13"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A170" i="27"/>
  <c r="A171" i="27"/>
  <c r="A172" i="27"/>
  <c r="A173" i="27"/>
  <c r="A174" i="27"/>
  <c r="A175" i="27"/>
  <c r="A176" i="27"/>
  <c r="A177" i="27"/>
  <c r="A178" i="27"/>
  <c r="A179" i="27"/>
  <c r="A180" i="27"/>
  <c r="A181" i="27"/>
  <c r="A182" i="27"/>
  <c r="A183" i="27"/>
  <c r="A184" i="27"/>
  <c r="A185" i="27"/>
  <c r="A186" i="27"/>
  <c r="A187" i="27"/>
  <c r="A188" i="27"/>
  <c r="A189" i="27"/>
  <c r="A190" i="27"/>
  <c r="A191" i="27"/>
  <c r="A192" i="27"/>
  <c r="A193" i="27"/>
  <c r="A194" i="27"/>
  <c r="A195" i="27"/>
  <c r="A196" i="27"/>
  <c r="A197"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238" i="27"/>
  <c r="A239" i="27"/>
  <c r="A240" i="27"/>
  <c r="A241" i="27"/>
  <c r="A242" i="27"/>
  <c r="A243" i="27"/>
  <c r="A244" i="27"/>
  <c r="A245" i="27"/>
  <c r="A246" i="27"/>
  <c r="A247" i="27"/>
  <c r="A248" i="27"/>
  <c r="A249" i="27"/>
  <c r="A250" i="27"/>
  <c r="A251" i="27"/>
  <c r="A252" i="27"/>
  <c r="A253" i="27"/>
  <c r="A254" i="27"/>
  <c r="A255" i="27"/>
  <c r="A256" i="27"/>
  <c r="A257" i="27"/>
  <c r="A258" i="27"/>
  <c r="A259" i="27"/>
  <c r="A260" i="27"/>
  <c r="A261" i="27"/>
  <c r="A262" i="27"/>
  <c r="A263" i="27"/>
  <c r="A264" i="27"/>
  <c r="A265" i="27"/>
  <c r="A266" i="27"/>
  <c r="A267" i="27"/>
  <c r="A268" i="27"/>
  <c r="A269" i="27"/>
  <c r="A270" i="27"/>
  <c r="A271" i="27"/>
  <c r="A272" i="27"/>
  <c r="A273" i="27"/>
  <c r="A274" i="27"/>
  <c r="A275" i="27"/>
  <c r="A276" i="27"/>
  <c r="A277" i="27"/>
  <c r="A278" i="27"/>
  <c r="A279" i="27"/>
  <c r="A280" i="27"/>
  <c r="A281" i="27"/>
  <c r="A282" i="27"/>
  <c r="A283" i="27"/>
  <c r="A284" i="27"/>
  <c r="A285" i="27"/>
  <c r="A286" i="27"/>
  <c r="A287" i="27"/>
  <c r="A288" i="27"/>
  <c r="A289" i="27"/>
  <c r="A290" i="27"/>
  <c r="A291" i="27"/>
  <c r="A292" i="27"/>
  <c r="A293" i="27"/>
  <c r="A294" i="27"/>
  <c r="A295" i="27"/>
  <c r="A296" i="27"/>
  <c r="A297" i="27"/>
  <c r="A298" i="27"/>
  <c r="A299" i="27"/>
  <c r="A300" i="27"/>
  <c r="A301" i="27"/>
  <c r="A302" i="27"/>
  <c r="A303" i="27"/>
  <c r="A304" i="27"/>
  <c r="A305" i="27"/>
  <c r="A306" i="27"/>
  <c r="A307" i="27"/>
  <c r="A308" i="27"/>
  <c r="A309" i="27"/>
  <c r="A310" i="27"/>
  <c r="A311" i="27"/>
  <c r="A312" i="27"/>
  <c r="A313" i="27"/>
  <c r="A314" i="27"/>
  <c r="A315" i="27"/>
  <c r="A316" i="27"/>
  <c r="A317" i="27"/>
  <c r="A318" i="27"/>
  <c r="A319" i="27"/>
  <c r="A320" i="27"/>
  <c r="A321" i="27"/>
  <c r="A322" i="27"/>
  <c r="A323" i="27"/>
  <c r="A324" i="27"/>
  <c r="A325" i="27"/>
  <c r="A326" i="27"/>
  <c r="A327" i="27"/>
  <c r="A328" i="27"/>
  <c r="A329" i="27"/>
  <c r="A330" i="27"/>
  <c r="A331" i="27"/>
  <c r="A332" i="27"/>
  <c r="A333" i="27"/>
  <c r="A334" i="27"/>
  <c r="A335" i="27"/>
  <c r="A336" i="27"/>
  <c r="A337" i="27"/>
  <c r="A338" i="27"/>
  <c r="A339" i="27"/>
  <c r="A340" i="27"/>
  <c r="A341" i="27"/>
  <c r="A342" i="27"/>
  <c r="A343" i="27"/>
  <c r="A344" i="27"/>
  <c r="A345" i="27"/>
  <c r="A346" i="27"/>
  <c r="A347" i="27"/>
  <c r="A348" i="27"/>
  <c r="A349" i="27"/>
  <c r="A350" i="27"/>
  <c r="A351" i="27"/>
  <c r="A352" i="27"/>
  <c r="A353" i="27"/>
  <c r="A354" i="27"/>
  <c r="A355" i="27"/>
  <c r="A356" i="27"/>
  <c r="A357" i="27"/>
  <c r="A358" i="27"/>
  <c r="A359" i="27"/>
  <c r="A360" i="27"/>
  <c r="A361" i="27"/>
  <c r="A362" i="27"/>
  <c r="A363" i="27"/>
  <c r="A364" i="27"/>
  <c r="A365" i="27"/>
  <c r="A366" i="27"/>
  <c r="A367" i="27"/>
  <c r="A368" i="27"/>
  <c r="A369" i="27"/>
  <c r="A370" i="27"/>
  <c r="A11" i="27"/>
  <c r="C6" i="27" l="1"/>
  <c r="B11" i="27" s="1"/>
  <c r="C7" i="27" l="1"/>
  <c r="C9" i="27" s="1"/>
  <c r="D11" i="27" s="1"/>
  <c r="E11" i="27"/>
  <c r="F11" i="27" l="1"/>
  <c r="G11" i="27" s="1"/>
  <c r="B12" i="27" s="1"/>
  <c r="E12" i="27" s="1"/>
  <c r="D12" i="27" l="1"/>
  <c r="F12" i="27" s="1"/>
  <c r="G12" i="27" s="1"/>
  <c r="B13" i="27" s="1"/>
  <c r="E13" i="27" l="1"/>
  <c r="D13" i="27" s="1"/>
  <c r="F13" i="27" s="1"/>
  <c r="G13" i="27" s="1"/>
  <c r="B14" i="27" s="1"/>
  <c r="E14" i="27" l="1"/>
  <c r="D14" i="27" s="1"/>
  <c r="F14" i="27" l="1"/>
  <c r="G14" i="27" s="1"/>
  <c r="B15" i="27" s="1"/>
  <c r="E15" i="27" l="1"/>
  <c r="D15" i="27" s="1"/>
  <c r="F15" i="27" l="1"/>
  <c r="G15" i="27" s="1"/>
  <c r="B16" i="27" s="1"/>
  <c r="E16" i="27" l="1"/>
  <c r="D16" i="27" s="1"/>
  <c r="F16" i="27" l="1"/>
  <c r="G16" i="27" s="1"/>
  <c r="B17" i="27" s="1"/>
  <c r="E17" i="27" l="1"/>
  <c r="D17" i="27" s="1"/>
  <c r="F17" i="27" l="1"/>
  <c r="G17" i="27" s="1"/>
  <c r="B18" i="27" s="1"/>
  <c r="E18" i="27" l="1"/>
  <c r="D18" i="27" s="1"/>
  <c r="F18" i="27" l="1"/>
  <c r="G18" i="27" s="1"/>
  <c r="B19" i="27" l="1"/>
  <c r="E19" i="27" s="1"/>
  <c r="D19" i="27" s="1"/>
  <c r="F19" i="27" s="1"/>
  <c r="G19" i="27" s="1"/>
  <c r="B20" i="27" s="1"/>
  <c r="E20" i="27" l="1"/>
  <c r="D20" i="27" s="1"/>
  <c r="F20" i="27" l="1"/>
  <c r="G20" i="27" s="1"/>
  <c r="B21" i="27" s="1"/>
  <c r="E21" i="27" l="1"/>
  <c r="D21" i="27" s="1"/>
  <c r="F21" i="27" l="1"/>
  <c r="G21" i="27" s="1"/>
  <c r="B22" i="27" s="1"/>
  <c r="E22" i="27" l="1"/>
  <c r="D22" i="27" s="1"/>
  <c r="F22" i="27" l="1"/>
  <c r="G22" i="27" s="1"/>
  <c r="B23" i="27" s="1"/>
  <c r="E23" i="27" l="1"/>
  <c r="D23" i="27" s="1"/>
  <c r="F23" i="27" l="1"/>
  <c r="G23" i="27" s="1"/>
  <c r="B24" i="27" s="1"/>
  <c r="E24" i="27" l="1"/>
  <c r="D24" i="27" s="1"/>
  <c r="F24" i="27" l="1"/>
  <c r="G24" i="27" s="1"/>
  <c r="B25" i="27" s="1"/>
  <c r="E25" i="27" l="1"/>
  <c r="D25" i="27" s="1"/>
  <c r="F25" i="27" l="1"/>
  <c r="G25" i="27" s="1"/>
  <c r="B26" i="27" s="1"/>
  <c r="E26" i="27" l="1"/>
  <c r="D26" i="27" s="1"/>
  <c r="F26" i="27" l="1"/>
  <c r="G26" i="27" s="1"/>
  <c r="B27" i="27" l="1"/>
  <c r="E27" i="27" s="1"/>
  <c r="D27" i="27" s="1"/>
  <c r="F27" i="27" s="1"/>
  <c r="G27" i="27" s="1"/>
  <c r="B28" i="27" s="1"/>
  <c r="E28" i="27" l="1"/>
  <c r="D28" i="27" s="1"/>
  <c r="F28" i="27" l="1"/>
  <c r="G28" i="27" s="1"/>
  <c r="B29" i="27" s="1"/>
  <c r="E29" i="27" l="1"/>
  <c r="D29" i="27" s="1"/>
  <c r="F29" i="27" l="1"/>
  <c r="G29" i="27" s="1"/>
  <c r="B30" i="27" s="1"/>
  <c r="E30" i="27" l="1"/>
  <c r="D30" i="27" s="1"/>
  <c r="F30" i="27" l="1"/>
  <c r="G30" i="27" s="1"/>
  <c r="B31" i="27" s="1"/>
  <c r="E31" i="27" l="1"/>
  <c r="D31" i="27" s="1"/>
  <c r="F31" i="27" l="1"/>
  <c r="G31" i="27" s="1"/>
  <c r="B32" i="27" s="1"/>
  <c r="E32" i="27" l="1"/>
  <c r="D32" i="27" l="1"/>
  <c r="F32" i="27" s="1"/>
  <c r="G32" i="27" s="1"/>
  <c r="B33" i="27" s="1"/>
  <c r="E33" i="27" l="1"/>
  <c r="D33" i="27" l="1"/>
  <c r="F33" i="27" s="1"/>
  <c r="G33" i="27" s="1"/>
  <c r="B34" i="27" s="1"/>
  <c r="E34" i="27" l="1"/>
  <c r="D34" i="27" l="1"/>
  <c r="F34" i="27" s="1"/>
  <c r="G34" i="27" s="1"/>
  <c r="B35" i="27" s="1"/>
  <c r="E35" i="27" l="1"/>
  <c r="D35" i="27" s="1"/>
  <c r="F35" i="27" s="1"/>
  <c r="G35" i="27" s="1"/>
  <c r="B36" i="27" s="1"/>
  <c r="E36" i="27" l="1"/>
  <c r="D36" i="27" s="1"/>
  <c r="F36" i="27" s="1"/>
  <c r="G36" i="27" s="1"/>
  <c r="B37" i="27" s="1"/>
  <c r="E37" i="27" l="1"/>
  <c r="D37" i="27" l="1"/>
  <c r="F37" i="27" s="1"/>
  <c r="G37" i="27" s="1"/>
  <c r="B38" i="27" s="1"/>
  <c r="E38" i="27" l="1"/>
  <c r="D38" i="27" l="1"/>
  <c r="F38" i="27" s="1"/>
  <c r="G38" i="27" s="1"/>
  <c r="B39" i="27" s="1"/>
  <c r="E39" i="27" l="1"/>
  <c r="D39" i="27" s="1"/>
  <c r="F39" i="27" s="1"/>
  <c r="G39" i="27" s="1"/>
  <c r="B40" i="27" s="1"/>
  <c r="E40" i="27" l="1"/>
  <c r="D40" i="27" s="1"/>
  <c r="F40" i="27" s="1"/>
  <c r="G40" i="27" s="1"/>
  <c r="B41" i="27" s="1"/>
  <c r="E41" i="27" l="1"/>
  <c r="D41" i="27" s="1"/>
  <c r="F41" i="27" s="1"/>
  <c r="G41" i="27" s="1"/>
  <c r="B42" i="27" s="1"/>
  <c r="E42" i="27" l="1"/>
  <c r="D42" i="27" s="1"/>
  <c r="F42" i="27" l="1"/>
  <c r="G42" i="27" s="1"/>
  <c r="B43" i="27" l="1"/>
  <c r="E43" i="27" s="1"/>
  <c r="D43" i="27" l="1"/>
  <c r="F43" i="27" s="1"/>
  <c r="G43" i="27" s="1"/>
  <c r="B44" i="27" s="1"/>
  <c r="E44" i="27" s="1"/>
  <c r="D44" i="27" s="1"/>
  <c r="F44" i="27" l="1"/>
  <c r="G44" i="27" s="1"/>
  <c r="B45" i="27" l="1"/>
  <c r="E45" i="27" s="1"/>
  <c r="D45" i="27" s="1"/>
  <c r="F45" i="27" s="1"/>
  <c r="G45" i="27" s="1"/>
  <c r="B46" i="27" s="1"/>
  <c r="E46" i="27" l="1"/>
  <c r="D46" i="27" s="1"/>
  <c r="F46" i="27" s="1"/>
  <c r="G46" i="27" s="1"/>
  <c r="B47" i="27" s="1"/>
  <c r="E47" i="27" l="1"/>
  <c r="D47" i="27" s="1"/>
  <c r="F47" i="27" l="1"/>
  <c r="G47" i="27" s="1"/>
  <c r="B48" i="27" s="1"/>
  <c r="E48" i="27" l="1"/>
  <c r="D48" i="27" l="1"/>
  <c r="F48" i="27" s="1"/>
  <c r="G48" i="27" s="1"/>
  <c r="B49" i="27" s="1"/>
  <c r="E49" i="27" l="1"/>
  <c r="D49" i="27" l="1"/>
  <c r="F49" i="27" s="1"/>
  <c r="G49" i="27" s="1"/>
  <c r="B50" i="27" s="1"/>
  <c r="E50" i="27" l="1"/>
  <c r="D50" i="27" l="1"/>
  <c r="F50" i="27" s="1"/>
  <c r="G50" i="27" s="1"/>
  <c r="B51" i="27" s="1"/>
  <c r="E51" i="27" l="1"/>
  <c r="D51" i="27" s="1"/>
  <c r="F51" i="27" s="1"/>
  <c r="G51" i="27" s="1"/>
  <c r="B52" i="27" s="1"/>
  <c r="E52" i="27" l="1"/>
  <c r="D52" i="27" s="1"/>
  <c r="F52" i="27" s="1"/>
  <c r="G52" i="27" s="1"/>
  <c r="B53" i="27" s="1"/>
  <c r="E53" i="27" l="1"/>
  <c r="D53" i="27" s="1"/>
  <c r="F53" i="27" s="1"/>
  <c r="G53" i="27" s="1"/>
  <c r="B54" i="27" s="1"/>
  <c r="E54" i="27" l="1"/>
  <c r="D54" i="27" s="1"/>
  <c r="F54" i="27" s="1"/>
  <c r="G54" i="27" s="1"/>
  <c r="B55" i="27" s="1"/>
  <c r="E55" i="27" l="1"/>
  <c r="D55" i="27" s="1"/>
  <c r="F55" i="27" l="1"/>
  <c r="G55" i="27" s="1"/>
  <c r="B56" i="27" s="1"/>
  <c r="E56" i="27" l="1"/>
  <c r="D56" i="27" l="1"/>
  <c r="F56" i="27" s="1"/>
  <c r="G56" i="27" s="1"/>
  <c r="B57" i="27" s="1"/>
  <c r="E57" i="27" l="1"/>
  <c r="D57" i="27" l="1"/>
  <c r="F57" i="27" s="1"/>
  <c r="G57" i="27" s="1"/>
  <c r="B58" i="27" s="1"/>
  <c r="E58" i="27" l="1"/>
  <c r="D58" i="27" s="1"/>
  <c r="F58" i="27" s="1"/>
  <c r="G58" i="27" s="1"/>
  <c r="B59" i="27" s="1"/>
  <c r="E59" i="27" l="1"/>
  <c r="D59" i="27" s="1"/>
  <c r="F59" i="27" s="1"/>
  <c r="G59" i="27" s="1"/>
  <c r="B60" i="27" s="1"/>
  <c r="E60" i="27" l="1"/>
  <c r="D60" i="27" s="1"/>
  <c r="F60" i="27" s="1"/>
  <c r="G60" i="27" s="1"/>
  <c r="B61" i="27" s="1"/>
  <c r="E61" i="27" l="1"/>
  <c r="D61" i="27" s="1"/>
  <c r="F61" i="27" l="1"/>
  <c r="G61" i="27" s="1"/>
  <c r="B62" i="27" s="1"/>
  <c r="E62" i="27" l="1"/>
  <c r="D62" i="27" s="1"/>
  <c r="F62" i="27" l="1"/>
  <c r="G62" i="27" s="1"/>
  <c r="B63" i="27" s="1"/>
  <c r="E63" i="27" l="1"/>
  <c r="D63" i="27" s="1"/>
  <c r="F63" i="27" l="1"/>
  <c r="G63" i="27" s="1"/>
  <c r="B64" i="27" s="1"/>
  <c r="E64" i="27" l="1"/>
  <c r="D64" i="27" s="1"/>
  <c r="F64" i="27" l="1"/>
  <c r="G64" i="27" s="1"/>
  <c r="B65" i="27" s="1"/>
  <c r="E65" i="27" l="1"/>
  <c r="D65" i="27" s="1"/>
  <c r="F65" i="27" l="1"/>
  <c r="G65" i="27" s="1"/>
  <c r="B66" i="27" s="1"/>
  <c r="E66" i="27" l="1"/>
  <c r="D66" i="27" s="1"/>
  <c r="F66" i="27" l="1"/>
  <c r="G66" i="27" s="1"/>
  <c r="B67" i="27" s="1"/>
  <c r="E67" i="27" l="1"/>
  <c r="D67" i="27" s="1"/>
  <c r="F67" i="27" l="1"/>
  <c r="G67" i="27" s="1"/>
  <c r="B68" i="27" s="1"/>
  <c r="E68" i="27" l="1"/>
  <c r="D68" i="27" s="1"/>
  <c r="F68" i="27" l="1"/>
  <c r="G68" i="27" s="1"/>
  <c r="B69" i="27" s="1"/>
  <c r="E69" i="27" l="1"/>
  <c r="D69" i="27" s="1"/>
  <c r="F69" i="27" l="1"/>
  <c r="G69" i="27" s="1"/>
  <c r="B70" i="27" s="1"/>
  <c r="E70" i="27" l="1"/>
  <c r="D70" i="27" s="1"/>
  <c r="F6" i="27"/>
  <c r="F9" i="27" l="1"/>
  <c r="F8" i="27"/>
  <c r="F70" i="27"/>
  <c r="G70" i="27" s="1"/>
  <c r="B71" i="27" s="1"/>
  <c r="F5" i="27"/>
  <c r="F7" i="27" l="1"/>
  <c r="E71" i="27"/>
  <c r="D71" i="27" s="1"/>
  <c r="F71" i="27" l="1"/>
  <c r="G71" i="27" s="1"/>
  <c r="B72" i="27" s="1"/>
  <c r="E72" i="27" l="1"/>
  <c r="D72" i="27" s="1"/>
  <c r="F72" i="27" l="1"/>
  <c r="G72" i="27" s="1"/>
  <c r="B73" i="27" s="1"/>
  <c r="E73" i="27" l="1"/>
  <c r="D73" i="27" s="1"/>
  <c r="F73" i="27" l="1"/>
  <c r="G73" i="27" s="1"/>
  <c r="B74" i="27" s="1"/>
  <c r="E74" i="27" l="1"/>
  <c r="D74" i="27" s="1"/>
  <c r="F74" i="27" l="1"/>
  <c r="G74" i="27" s="1"/>
  <c r="B75" i="27" s="1"/>
  <c r="E75" i="27" l="1"/>
  <c r="D75" i="27" s="1"/>
  <c r="F75" i="27" l="1"/>
  <c r="G75" i="27" s="1"/>
  <c r="B76" i="27" s="1"/>
  <c r="E76" i="27" l="1"/>
  <c r="D76" i="27" s="1"/>
  <c r="F76" i="27" l="1"/>
  <c r="G76" i="27" s="1"/>
  <c r="B77" i="27" s="1"/>
  <c r="E77" i="27" l="1"/>
  <c r="D77" i="27" s="1"/>
  <c r="F77" i="27" l="1"/>
  <c r="G77" i="27" s="1"/>
  <c r="B78" i="27" s="1"/>
  <c r="E78" i="27" l="1"/>
  <c r="D78" i="27" s="1"/>
  <c r="F78" i="27" l="1"/>
  <c r="G78" i="27" s="1"/>
  <c r="B79" i="27" s="1"/>
  <c r="E79" i="27" l="1"/>
  <c r="D79" i="27" s="1"/>
  <c r="F79" i="27" l="1"/>
  <c r="G79" i="27" s="1"/>
  <c r="B80" i="27" s="1"/>
  <c r="E80" i="27" l="1"/>
  <c r="D80" i="27" s="1"/>
  <c r="F80" i="27" l="1"/>
  <c r="G80" i="27" s="1"/>
  <c r="B81" i="27" s="1"/>
  <c r="E81" i="27" l="1"/>
  <c r="D81" i="27" s="1"/>
  <c r="F81" i="27" l="1"/>
  <c r="G81" i="27" s="1"/>
  <c r="B82" i="27" s="1"/>
  <c r="E82" i="27" l="1"/>
  <c r="D82" i="27" s="1"/>
  <c r="F82" i="27" l="1"/>
  <c r="G82" i="27" s="1"/>
  <c r="B83" i="27" s="1"/>
  <c r="E83" i="27" l="1"/>
  <c r="D83" i="27" s="1"/>
  <c r="F83" i="27" l="1"/>
  <c r="G83" i="27" s="1"/>
  <c r="B84" i="27" s="1"/>
  <c r="E84" i="27" l="1"/>
  <c r="D84" i="27" s="1"/>
  <c r="F84" i="27" l="1"/>
  <c r="G84" i="27" s="1"/>
  <c r="B85" i="27" s="1"/>
  <c r="E85" i="27" l="1"/>
  <c r="D85" i="27" s="1"/>
  <c r="F85" i="27" l="1"/>
  <c r="G85" i="27" s="1"/>
  <c r="B86" i="27" s="1"/>
  <c r="E86" i="27" l="1"/>
  <c r="D86" i="27" s="1"/>
  <c r="F86" i="27" l="1"/>
  <c r="G86" i="27" s="1"/>
  <c r="B87" i="27" s="1"/>
  <c r="E87" i="27" l="1"/>
  <c r="D87" i="27" s="1"/>
  <c r="F87" i="27" l="1"/>
  <c r="G87" i="27" s="1"/>
  <c r="B88" i="27" s="1"/>
  <c r="E88" i="27" l="1"/>
  <c r="D88" i="27" s="1"/>
  <c r="F88" i="27" l="1"/>
  <c r="G88" i="27" s="1"/>
  <c r="B89" i="27" s="1"/>
  <c r="E89" i="27" l="1"/>
  <c r="D89" i="27" s="1"/>
  <c r="F89" i="27" l="1"/>
  <c r="G89" i="27" s="1"/>
  <c r="B90" i="27" s="1"/>
  <c r="E90" i="27" l="1"/>
  <c r="D90" i="27" s="1"/>
  <c r="F90" i="27" l="1"/>
  <c r="G90" i="27" s="1"/>
  <c r="B91" i="27" s="1"/>
  <c r="E91" i="27" l="1"/>
  <c r="D91" i="27" s="1"/>
  <c r="F91" i="27" l="1"/>
  <c r="G91" i="27" s="1"/>
  <c r="B92" i="27" s="1"/>
  <c r="E92" i="27" l="1"/>
  <c r="D92" i="27" s="1"/>
  <c r="F92" i="27" l="1"/>
  <c r="G92" i="27" s="1"/>
  <c r="B93" i="27" s="1"/>
  <c r="E93" i="27" l="1"/>
  <c r="D93" i="27" s="1"/>
  <c r="F93" i="27" l="1"/>
  <c r="G93" i="27" s="1"/>
  <c r="B94" i="27" s="1"/>
  <c r="E94" i="27" l="1"/>
  <c r="D94" i="27" s="1"/>
  <c r="F94" i="27" l="1"/>
  <c r="G94" i="27" s="1"/>
  <c r="B95" i="27" s="1"/>
  <c r="E95" i="27" l="1"/>
  <c r="D95" i="27" s="1"/>
  <c r="F95" i="27" l="1"/>
  <c r="G95" i="27" s="1"/>
  <c r="B96" i="27" s="1"/>
  <c r="E96" i="27" l="1"/>
  <c r="D96" i="27" s="1"/>
  <c r="F96" i="27" l="1"/>
  <c r="G96" i="27" s="1"/>
  <c r="B97" i="27" s="1"/>
  <c r="E97" i="27" l="1"/>
  <c r="D97" i="27" s="1"/>
  <c r="F97" i="27" l="1"/>
  <c r="G97" i="27" s="1"/>
  <c r="B98" i="27" s="1"/>
  <c r="E98" i="27" l="1"/>
  <c r="D98" i="27" s="1"/>
  <c r="F98" i="27" l="1"/>
  <c r="G98" i="27" s="1"/>
  <c r="B99" i="27" s="1"/>
  <c r="E99" i="27" l="1"/>
  <c r="D99" i="27" s="1"/>
  <c r="F99" i="27" l="1"/>
  <c r="G99" i="27" s="1"/>
  <c r="B100" i="27" s="1"/>
  <c r="E100" i="27" l="1"/>
  <c r="D100" i="27" s="1"/>
  <c r="F100" i="27" l="1"/>
  <c r="G100" i="27" s="1"/>
  <c r="B101" i="27" s="1"/>
  <c r="E101" i="27" l="1"/>
  <c r="D101" i="27" s="1"/>
  <c r="F101" i="27" l="1"/>
  <c r="G101" i="27" s="1"/>
  <c r="B102" i="27" s="1"/>
  <c r="E102" i="27" l="1"/>
  <c r="D102" i="27" s="1"/>
  <c r="F102" i="27" l="1"/>
  <c r="G102" i="27" s="1"/>
  <c r="B103" i="27" s="1"/>
  <c r="E103" i="27" l="1"/>
  <c r="D103" i="27" s="1"/>
  <c r="F103" i="27" l="1"/>
  <c r="G103" i="27" s="1"/>
  <c r="B104" i="27" s="1"/>
  <c r="E104" i="27" l="1"/>
  <c r="D104" i="27" s="1"/>
  <c r="F104" i="27" l="1"/>
  <c r="G104" i="27" s="1"/>
  <c r="B105" i="27" s="1"/>
  <c r="E105" i="27" l="1"/>
  <c r="D105" i="27" s="1"/>
  <c r="F105" i="27" l="1"/>
  <c r="G105" i="27" s="1"/>
  <c r="B106" i="27" s="1"/>
  <c r="E106" i="27" l="1"/>
  <c r="D106" i="27" s="1"/>
  <c r="F106" i="27" l="1"/>
  <c r="G106" i="27" s="1"/>
  <c r="B107" i="27" s="1"/>
  <c r="E107" i="27" l="1"/>
  <c r="D107" i="27" s="1"/>
  <c r="F107" i="27" l="1"/>
  <c r="G107" i="27" s="1"/>
  <c r="B108" i="27" s="1"/>
  <c r="E108" i="27" l="1"/>
  <c r="D108" i="27" s="1"/>
  <c r="F108" i="27" l="1"/>
  <c r="G108" i="27" s="1"/>
  <c r="B109" i="27" s="1"/>
  <c r="E109" i="27" l="1"/>
  <c r="D109" i="27" s="1"/>
  <c r="F109" i="27" l="1"/>
  <c r="G109" i="27" s="1"/>
  <c r="B110" i="27" s="1"/>
  <c r="E110" i="27" l="1"/>
  <c r="D110" i="27" s="1"/>
  <c r="F110" i="27" l="1"/>
  <c r="G110" i="27" s="1"/>
  <c r="B111" i="27" s="1"/>
  <c r="E111" i="27" l="1"/>
  <c r="D111" i="27" s="1"/>
  <c r="F111" i="27" l="1"/>
  <c r="G111" i="27" s="1"/>
  <c r="B112" i="27" s="1"/>
  <c r="E112" i="27" l="1"/>
  <c r="D112" i="27" s="1"/>
  <c r="F112" i="27" l="1"/>
  <c r="G112" i="27" s="1"/>
  <c r="B113" i="27" s="1"/>
  <c r="E113" i="27" l="1"/>
  <c r="D113" i="27" s="1"/>
  <c r="F113" i="27" l="1"/>
  <c r="G113" i="27" s="1"/>
  <c r="B114" i="27" s="1"/>
  <c r="E114" i="27" l="1"/>
  <c r="D114" i="27" s="1"/>
  <c r="F114" i="27" l="1"/>
  <c r="G114" i="27" s="1"/>
  <c r="B115" i="27" s="1"/>
  <c r="E115" i="27" l="1"/>
  <c r="D115" i="27" s="1"/>
  <c r="F115" i="27" l="1"/>
  <c r="G115" i="27" s="1"/>
  <c r="B116" i="27" s="1"/>
  <c r="E116" i="27" l="1"/>
  <c r="D116" i="27" s="1"/>
  <c r="F116" i="27" l="1"/>
  <c r="G116" i="27" s="1"/>
  <c r="B117" i="27" s="1"/>
  <c r="E117" i="27" l="1"/>
  <c r="D117" i="27" s="1"/>
  <c r="F117" i="27" l="1"/>
  <c r="G117" i="27" s="1"/>
  <c r="B118" i="27" s="1"/>
  <c r="E118" i="27" l="1"/>
  <c r="D118" i="27" s="1"/>
  <c r="F118" i="27" l="1"/>
  <c r="G118" i="27" s="1"/>
  <c r="B119" i="27" s="1"/>
  <c r="E119" i="27" l="1"/>
  <c r="D119" i="27" s="1"/>
  <c r="F119" i="27" l="1"/>
  <c r="G119" i="27" s="1"/>
  <c r="B120" i="27" s="1"/>
  <c r="E120" i="27" l="1"/>
  <c r="D120" i="27" s="1"/>
  <c r="F120" i="27" l="1"/>
  <c r="G120" i="27" s="1"/>
  <c r="B121" i="27" s="1"/>
  <c r="E121" i="27" l="1"/>
  <c r="D121" i="27" s="1"/>
  <c r="F121" i="27" l="1"/>
  <c r="G121" i="27" s="1"/>
  <c r="B122" i="27" s="1"/>
  <c r="E122" i="27" l="1"/>
  <c r="D122" i="27" s="1"/>
  <c r="F122" i="27" l="1"/>
  <c r="G122" i="27" s="1"/>
  <c r="B123" i="27" s="1"/>
  <c r="E123" i="27" l="1"/>
  <c r="D123" i="27" s="1"/>
  <c r="F123" i="27" l="1"/>
  <c r="G123" i="27" s="1"/>
  <c r="B124" i="27" s="1"/>
  <c r="E124" i="27" l="1"/>
  <c r="D124" i="27" s="1"/>
  <c r="F124" i="27" l="1"/>
  <c r="G124" i="27" s="1"/>
  <c r="B125" i="27" l="1"/>
  <c r="E125" i="27" s="1"/>
  <c r="D125" i="27" s="1"/>
  <c r="F125" i="27" s="1"/>
  <c r="G125" i="27" s="1"/>
  <c r="B126" i="27" s="1"/>
  <c r="E126" i="27" l="1"/>
  <c r="D126" i="27" s="1"/>
  <c r="F126" i="27" s="1"/>
  <c r="G126" i="27" s="1"/>
  <c r="B127" i="27" s="1"/>
  <c r="E127" i="27" l="1"/>
  <c r="D127" i="27" s="1"/>
  <c r="F127" i="27" l="1"/>
  <c r="G127" i="27" s="1"/>
  <c r="B128" i="27" s="1"/>
  <c r="E128" i="27" l="1"/>
  <c r="D128" i="27" s="1"/>
  <c r="F128" i="27" l="1"/>
  <c r="G128" i="27" s="1"/>
  <c r="B129" i="27" s="1"/>
  <c r="E129" i="27" l="1"/>
  <c r="D129" i="27" s="1"/>
  <c r="F129" i="27" l="1"/>
  <c r="G129" i="27" s="1"/>
  <c r="B130" i="27" s="1"/>
  <c r="E130" i="27" l="1"/>
  <c r="D130" i="27" s="1"/>
  <c r="F130" i="27" l="1"/>
  <c r="G130" i="27" s="1"/>
  <c r="B131" i="27" l="1"/>
  <c r="E131" i="27" s="1"/>
  <c r="D131" i="27" s="1"/>
  <c r="F131" i="27" s="1"/>
  <c r="G131" i="27" s="1"/>
  <c r="B132" i="27" s="1"/>
  <c r="E132" i="27" l="1"/>
  <c r="D132" i="27" s="1"/>
  <c r="F132" i="27" l="1"/>
  <c r="G132" i="27" s="1"/>
  <c r="B133" i="27" s="1"/>
  <c r="E133" i="27" l="1"/>
  <c r="D133" i="27" s="1"/>
  <c r="F133" i="27" l="1"/>
  <c r="G133" i="27" s="1"/>
  <c r="B134" i="27" s="1"/>
  <c r="E134" i="27" l="1"/>
  <c r="D134" i="27" s="1"/>
  <c r="F134" i="27" l="1"/>
  <c r="G134" i="27" s="1"/>
  <c r="B135" i="27" s="1"/>
  <c r="E135" i="27" l="1"/>
  <c r="D135" i="27" s="1"/>
  <c r="F135" i="27" l="1"/>
  <c r="G135" i="27" s="1"/>
  <c r="B136" i="27" s="1"/>
  <c r="E136" i="27" l="1"/>
  <c r="D136" i="27" s="1"/>
  <c r="F136" i="27" l="1"/>
  <c r="G136" i="27" s="1"/>
  <c r="B137" i="27" s="1"/>
  <c r="E137" i="27" l="1"/>
  <c r="D137" i="27" s="1"/>
  <c r="F137" i="27" l="1"/>
  <c r="G137" i="27" s="1"/>
  <c r="B138" i="27" s="1"/>
  <c r="E138" i="27" l="1"/>
  <c r="D138" i="27" s="1"/>
  <c r="F138" i="27" l="1"/>
  <c r="G138" i="27" s="1"/>
  <c r="B139" i="27" s="1"/>
  <c r="E139" i="27" l="1"/>
  <c r="D139" i="27" s="1"/>
  <c r="F139" i="27" l="1"/>
  <c r="G139" i="27" s="1"/>
  <c r="B140" i="27" s="1"/>
  <c r="E140" i="27" l="1"/>
  <c r="D140" i="27" s="1"/>
  <c r="F140" i="27" l="1"/>
  <c r="G140" i="27" s="1"/>
  <c r="B141" i="27" s="1"/>
  <c r="E141" i="27" l="1"/>
  <c r="D141" i="27" s="1"/>
  <c r="F141" i="27" l="1"/>
  <c r="G141" i="27" s="1"/>
  <c r="B142" i="27" s="1"/>
  <c r="E142" i="27" l="1"/>
  <c r="D142" i="27" s="1"/>
  <c r="F142" i="27" l="1"/>
  <c r="G142" i="27" s="1"/>
  <c r="B143" i="27" s="1"/>
  <c r="E143" i="27" l="1"/>
  <c r="D143" i="27" s="1"/>
  <c r="F143" i="27" l="1"/>
  <c r="G143" i="27" s="1"/>
  <c r="B144" i="27" s="1"/>
  <c r="E144" i="27" l="1"/>
  <c r="D144" i="27" s="1"/>
  <c r="F144" i="27" l="1"/>
  <c r="G144" i="27" s="1"/>
  <c r="B145" i="27" s="1"/>
  <c r="E145" i="27" l="1"/>
  <c r="D145" i="27" s="1"/>
  <c r="F145" i="27" l="1"/>
  <c r="G145" i="27" s="1"/>
  <c r="B146" i="27" s="1"/>
  <c r="E146" i="27" l="1"/>
  <c r="D146" i="27" s="1"/>
  <c r="F146" i="27" l="1"/>
  <c r="G146" i="27" s="1"/>
  <c r="B147" i="27" s="1"/>
  <c r="E147" i="27" l="1"/>
  <c r="D147" i="27" s="1"/>
  <c r="F147" i="27" l="1"/>
  <c r="G147" i="27" s="1"/>
  <c r="B148" i="27" s="1"/>
  <c r="E148" i="27" l="1"/>
  <c r="D148" i="27" s="1"/>
  <c r="F148" i="27" l="1"/>
  <c r="G148" i="27" s="1"/>
  <c r="B149" i="27" s="1"/>
  <c r="E149" i="27" l="1"/>
  <c r="D149" i="27" s="1"/>
  <c r="F149" i="27" l="1"/>
  <c r="G149" i="27" s="1"/>
  <c r="B150" i="27" s="1"/>
  <c r="E150" i="27" l="1"/>
  <c r="D150" i="27" s="1"/>
  <c r="F150" i="27" l="1"/>
  <c r="G150" i="27" s="1"/>
  <c r="B151" i="27" s="1"/>
  <c r="E151" i="27" l="1"/>
  <c r="D151" i="27" s="1"/>
  <c r="F151" i="27" l="1"/>
  <c r="G151" i="27" s="1"/>
  <c r="B152" i="27" s="1"/>
  <c r="E152" i="27" l="1"/>
  <c r="D152" i="27" s="1"/>
  <c r="F152" i="27" l="1"/>
  <c r="G152" i="27" s="1"/>
  <c r="B153" i="27" s="1"/>
  <c r="E153" i="27" l="1"/>
  <c r="D153" i="27" s="1"/>
  <c r="F153" i="27" l="1"/>
  <c r="G153" i="27" s="1"/>
  <c r="B154" i="27" s="1"/>
  <c r="E154" i="27" l="1"/>
  <c r="D154" i="27" s="1"/>
  <c r="F154" i="27" l="1"/>
  <c r="G154" i="27" s="1"/>
  <c r="B155" i="27" s="1"/>
  <c r="E155" i="27" l="1"/>
  <c r="D155" i="27" s="1"/>
  <c r="F155" i="27" l="1"/>
  <c r="G155" i="27" s="1"/>
  <c r="B156" i="27" s="1"/>
  <c r="E156" i="27" l="1"/>
  <c r="D156" i="27" s="1"/>
  <c r="F156" i="27" l="1"/>
  <c r="G156" i="27" s="1"/>
  <c r="B157" i="27" s="1"/>
  <c r="E157" i="27" l="1"/>
  <c r="D157" i="27" s="1"/>
  <c r="F157" i="27" l="1"/>
  <c r="G157" i="27" s="1"/>
  <c r="B158" i="27" s="1"/>
  <c r="E158" i="27" l="1"/>
  <c r="D158" i="27" s="1"/>
  <c r="F158" i="27" l="1"/>
  <c r="G158" i="27" s="1"/>
  <c r="B159" i="27" s="1"/>
  <c r="E159" i="27" l="1"/>
  <c r="D159" i="27" s="1"/>
  <c r="F159" i="27" l="1"/>
  <c r="G159" i="27" s="1"/>
  <c r="B160" i="27" s="1"/>
  <c r="E160" i="27" l="1"/>
  <c r="D160" i="27" s="1"/>
  <c r="F160" i="27" l="1"/>
  <c r="G160" i="27" s="1"/>
  <c r="B161" i="27" s="1"/>
  <c r="E161" i="27" l="1"/>
  <c r="D161" i="27" s="1"/>
  <c r="F161" i="27" l="1"/>
  <c r="G161" i="27" s="1"/>
  <c r="B162" i="27" s="1"/>
  <c r="E162" i="27" l="1"/>
  <c r="D162" i="27" s="1"/>
  <c r="F162" i="27" l="1"/>
  <c r="G162" i="27" s="1"/>
  <c r="B163" i="27" s="1"/>
  <c r="E163" i="27" l="1"/>
  <c r="D163" i="27" s="1"/>
  <c r="F163" i="27" l="1"/>
  <c r="G163" i="27" s="1"/>
  <c r="B164" i="27" s="1"/>
  <c r="E164" i="27" l="1"/>
  <c r="D164" i="27" s="1"/>
  <c r="F164" i="27" l="1"/>
  <c r="G164" i="27" s="1"/>
  <c r="B165" i="27" s="1"/>
  <c r="E165" i="27" l="1"/>
  <c r="D165" i="27" s="1"/>
  <c r="F165" i="27" l="1"/>
  <c r="G165" i="27" s="1"/>
  <c r="B166" i="27" s="1"/>
  <c r="E166" i="27" l="1"/>
  <c r="D166" i="27" s="1"/>
  <c r="F166" i="27" l="1"/>
  <c r="G166" i="27" s="1"/>
  <c r="B167" i="27" s="1"/>
  <c r="E167" i="27" l="1"/>
  <c r="D167" i="27" s="1"/>
  <c r="F167" i="27" l="1"/>
  <c r="G167" i="27" s="1"/>
  <c r="B168" i="27" s="1"/>
  <c r="E168" i="27" l="1"/>
  <c r="D168" i="27" s="1"/>
  <c r="F168" i="27" l="1"/>
  <c r="G168" i="27" s="1"/>
  <c r="B169" i="27" s="1"/>
  <c r="E169" i="27" l="1"/>
  <c r="D169" i="27" s="1"/>
  <c r="F169" i="27" l="1"/>
  <c r="G169" i="27" s="1"/>
  <c r="B170" i="27" s="1"/>
  <c r="E170" i="27" l="1"/>
  <c r="D170" i="27" s="1"/>
  <c r="F170" i="27" l="1"/>
  <c r="G170" i="27" s="1"/>
  <c r="B171" i="27" s="1"/>
  <c r="E171" i="27" l="1"/>
  <c r="D171" i="27" s="1"/>
  <c r="F171" i="27" l="1"/>
  <c r="G171" i="27" s="1"/>
  <c r="B172" i="27" s="1"/>
  <c r="E172" i="27" l="1"/>
  <c r="D172" i="27" s="1"/>
  <c r="F172" i="27" l="1"/>
  <c r="G172" i="27" s="1"/>
  <c r="B173" i="27" s="1"/>
  <c r="E173" i="27" l="1"/>
  <c r="D173" i="27" s="1"/>
  <c r="F173" i="27" l="1"/>
  <c r="G173" i="27" s="1"/>
  <c r="B174" i="27" s="1"/>
  <c r="E174" i="27" l="1"/>
  <c r="D174" i="27" s="1"/>
  <c r="F174" i="27" l="1"/>
  <c r="G174" i="27" s="1"/>
  <c r="B175" i="27" s="1"/>
  <c r="E175" i="27" l="1"/>
  <c r="D175" i="27" s="1"/>
  <c r="F175" i="27" l="1"/>
  <c r="G175" i="27" s="1"/>
  <c r="B176" i="27" s="1"/>
  <c r="E176" i="27" l="1"/>
  <c r="D176" i="27" s="1"/>
  <c r="F176" i="27" l="1"/>
  <c r="G176" i="27" s="1"/>
  <c r="B177" i="27" s="1"/>
  <c r="E177" i="27" l="1"/>
  <c r="D177" i="27" s="1"/>
  <c r="F177" i="27" l="1"/>
  <c r="G177" i="27" s="1"/>
  <c r="B178" i="27" s="1"/>
  <c r="E178" i="27" l="1"/>
  <c r="D178" i="27" s="1"/>
  <c r="F178" i="27" l="1"/>
  <c r="G178" i="27" s="1"/>
  <c r="B179" i="27" s="1"/>
  <c r="E179" i="27" l="1"/>
  <c r="D179" i="27" s="1"/>
  <c r="F179" i="27" l="1"/>
  <c r="G179" i="27" s="1"/>
  <c r="B180" i="27" s="1"/>
  <c r="E180" i="27" l="1"/>
  <c r="D180" i="27" s="1"/>
  <c r="F180" i="27" l="1"/>
  <c r="G180" i="27" s="1"/>
  <c r="B181" i="27" s="1"/>
  <c r="E181" i="27" l="1"/>
  <c r="D181" i="27" s="1"/>
  <c r="F181" i="27" l="1"/>
  <c r="G181" i="27" s="1"/>
  <c r="B182" i="27" s="1"/>
  <c r="E182" i="27" l="1"/>
  <c r="D182" i="27" s="1"/>
  <c r="F182" i="27" l="1"/>
  <c r="G182" i="27" s="1"/>
  <c r="B183" i="27" s="1"/>
  <c r="E183" i="27" l="1"/>
  <c r="D183" i="27" s="1"/>
  <c r="F183" i="27" l="1"/>
  <c r="G183" i="27" s="1"/>
  <c r="B184" i="27" s="1"/>
  <c r="E184" i="27" l="1"/>
  <c r="D184" i="27" s="1"/>
  <c r="F184" i="27" l="1"/>
  <c r="G184" i="27" s="1"/>
  <c r="B185" i="27" s="1"/>
  <c r="E185" i="27" l="1"/>
  <c r="D185" i="27" s="1"/>
  <c r="F185" i="27" l="1"/>
  <c r="G185" i="27" s="1"/>
  <c r="B186" i="27" s="1"/>
  <c r="E186" i="27" l="1"/>
  <c r="D186" i="27" s="1"/>
  <c r="F186" i="27" l="1"/>
  <c r="G186" i="27" s="1"/>
  <c r="B187" i="27" s="1"/>
  <c r="E187" i="27" l="1"/>
  <c r="D187" i="27" s="1"/>
  <c r="F187" i="27" l="1"/>
  <c r="G187" i="27" s="1"/>
  <c r="B188" i="27" s="1"/>
  <c r="E188" i="27" l="1"/>
  <c r="D188" i="27" s="1"/>
  <c r="F188" i="27" l="1"/>
  <c r="G188" i="27" s="1"/>
  <c r="B189" i="27" s="1"/>
  <c r="E189" i="27" l="1"/>
  <c r="D189" i="27" s="1"/>
  <c r="F189" i="27" l="1"/>
  <c r="G189" i="27" s="1"/>
  <c r="B190" i="27" s="1"/>
  <c r="E190" i="27" l="1"/>
  <c r="D190" i="27" s="1"/>
  <c r="F190" i="27" l="1"/>
  <c r="G190" i="27" s="1"/>
  <c r="B191" i="27" s="1"/>
  <c r="E191" i="27" l="1"/>
  <c r="D191" i="27" s="1"/>
  <c r="F191" i="27" l="1"/>
  <c r="G191" i="27" s="1"/>
  <c r="B192" i="27" s="1"/>
  <c r="E192" i="27" l="1"/>
  <c r="D192" i="27" s="1"/>
  <c r="F192" i="27" l="1"/>
  <c r="G192" i="27" s="1"/>
  <c r="B193" i="27" s="1"/>
  <c r="E193" i="27" l="1"/>
  <c r="D193" i="27" s="1"/>
  <c r="F193" i="27" l="1"/>
  <c r="G193" i="27" s="1"/>
  <c r="B194" i="27" s="1"/>
  <c r="E194" i="27" l="1"/>
  <c r="D194" i="27" s="1"/>
  <c r="F194" i="27" l="1"/>
  <c r="G194" i="27" s="1"/>
  <c r="B195" i="27" s="1"/>
  <c r="E195" i="27" l="1"/>
  <c r="D195" i="27" s="1"/>
  <c r="F195" i="27" l="1"/>
  <c r="G195" i="27" s="1"/>
  <c r="B196" i="27" s="1"/>
  <c r="E196" i="27" l="1"/>
  <c r="D196" i="27" s="1"/>
  <c r="F196" i="27" l="1"/>
  <c r="G196" i="27" s="1"/>
  <c r="B197" i="27" s="1"/>
  <c r="E197" i="27" l="1"/>
  <c r="D197" i="27" s="1"/>
  <c r="F197" i="27" l="1"/>
  <c r="G197" i="27" s="1"/>
  <c r="B198" i="27" s="1"/>
  <c r="E198" i="27" l="1"/>
  <c r="D198" i="27" s="1"/>
  <c r="F198" i="27" l="1"/>
  <c r="G198" i="27" s="1"/>
  <c r="B199" i="27" s="1"/>
  <c r="E199" i="27" l="1"/>
  <c r="D199" i="27" s="1"/>
  <c r="F199" i="27" l="1"/>
  <c r="G199" i="27" s="1"/>
  <c r="B200" i="27" s="1"/>
  <c r="E200" i="27" l="1"/>
  <c r="D200" i="27" s="1"/>
  <c r="F200" i="27" l="1"/>
  <c r="G200" i="27" s="1"/>
  <c r="B201" i="27" s="1"/>
  <c r="E201" i="27" l="1"/>
  <c r="D201" i="27" s="1"/>
  <c r="F201" i="27" l="1"/>
  <c r="G201" i="27" s="1"/>
  <c r="B202" i="27" s="1"/>
  <c r="E202" i="27" l="1"/>
  <c r="D202" i="27" s="1"/>
  <c r="F202" i="27" l="1"/>
  <c r="G202" i="27" s="1"/>
  <c r="B203" i="27" s="1"/>
  <c r="E203" i="27" l="1"/>
  <c r="D203" i="27" s="1"/>
  <c r="F203" i="27" l="1"/>
  <c r="G203" i="27" s="1"/>
  <c r="B204" i="27" s="1"/>
  <c r="E204" i="27" l="1"/>
  <c r="D204" i="27" s="1"/>
  <c r="F204" i="27" l="1"/>
  <c r="G204" i="27" s="1"/>
  <c r="B205" i="27" s="1"/>
  <c r="E205" i="27" l="1"/>
  <c r="D205" i="27" s="1"/>
  <c r="F205" i="27" l="1"/>
  <c r="G205" i="27" s="1"/>
  <c r="B206" i="27" s="1"/>
  <c r="E206" i="27" l="1"/>
  <c r="D206" i="27" s="1"/>
  <c r="F206" i="27" l="1"/>
  <c r="G206" i="27" s="1"/>
  <c r="B207" i="27" s="1"/>
  <c r="E207" i="27" l="1"/>
  <c r="D207" i="27" s="1"/>
  <c r="F207" i="27" l="1"/>
  <c r="G207" i="27" s="1"/>
  <c r="B208" i="27" s="1"/>
  <c r="E208" i="27" l="1"/>
  <c r="D208" i="27" s="1"/>
  <c r="F208" i="27" l="1"/>
  <c r="G208" i="27" s="1"/>
  <c r="B209" i="27" s="1"/>
  <c r="E209" i="27" l="1"/>
  <c r="D209" i="27" s="1"/>
  <c r="F209" i="27" l="1"/>
  <c r="G209" i="27" s="1"/>
  <c r="B210" i="27" s="1"/>
  <c r="E210" i="27" l="1"/>
  <c r="D210" i="27" s="1"/>
  <c r="F210" i="27" l="1"/>
  <c r="G210" i="27" s="1"/>
  <c r="B211" i="27" s="1"/>
  <c r="E211" i="27" l="1"/>
  <c r="D211" i="27" s="1"/>
  <c r="F211" i="27" l="1"/>
  <c r="G211" i="27" s="1"/>
  <c r="B212" i="27" s="1"/>
  <c r="E212" i="27" l="1"/>
  <c r="D212" i="27" s="1"/>
  <c r="F212" i="27" l="1"/>
  <c r="G212" i="27" s="1"/>
  <c r="B213" i="27" s="1"/>
  <c r="E213" i="27" l="1"/>
  <c r="D213" i="27" s="1"/>
  <c r="F213" i="27" l="1"/>
  <c r="G213" i="27" s="1"/>
  <c r="B214" i="27" s="1"/>
  <c r="E214" i="27" l="1"/>
  <c r="D214" i="27" s="1"/>
  <c r="F214" i="27" l="1"/>
  <c r="G214" i="27" s="1"/>
  <c r="B215" i="27" s="1"/>
  <c r="E215" i="27" l="1"/>
  <c r="D215" i="27" s="1"/>
  <c r="F215" i="27" l="1"/>
  <c r="G215" i="27" s="1"/>
  <c r="B216" i="27" s="1"/>
  <c r="E216" i="27" l="1"/>
  <c r="D216" i="27" s="1"/>
  <c r="F216" i="27" l="1"/>
  <c r="G216" i="27" s="1"/>
  <c r="B217" i="27" s="1"/>
  <c r="E217" i="27" l="1"/>
  <c r="D217" i="27" s="1"/>
  <c r="F217" i="27" l="1"/>
  <c r="G217" i="27" s="1"/>
  <c r="B218" i="27" s="1"/>
  <c r="E218" i="27" l="1"/>
  <c r="D218" i="27" s="1"/>
  <c r="F218" i="27" l="1"/>
  <c r="G218" i="27" l="1"/>
  <c r="B219" i="27" s="1"/>
  <c r="E219" i="27" l="1"/>
  <c r="D219" i="27" s="1"/>
  <c r="F219" i="27" l="1"/>
  <c r="G219" i="27" l="1"/>
  <c r="B220" i="27" s="1"/>
  <c r="E220" i="27" l="1"/>
  <c r="D220" i="27" s="1"/>
  <c r="F220" i="27" l="1"/>
  <c r="G220" i="27" l="1"/>
  <c r="B221" i="27" s="1"/>
  <c r="E221" i="27" l="1"/>
  <c r="D221" i="27" s="1"/>
  <c r="F221" i="27" l="1"/>
  <c r="G221" i="27" l="1"/>
  <c r="B222" i="27" s="1"/>
  <c r="E222" i="27" l="1"/>
  <c r="D222" i="27" s="1"/>
  <c r="F222" i="27" l="1"/>
  <c r="G222" i="27" l="1"/>
  <c r="B223" i="27" s="1"/>
  <c r="E223" i="27" l="1"/>
  <c r="D223" i="27" s="1"/>
  <c r="F223" i="27" l="1"/>
  <c r="G223" i="27" s="1"/>
  <c r="B224" i="27" s="1"/>
  <c r="E224" i="27" l="1"/>
  <c r="D224" i="27" s="1"/>
  <c r="F224" i="27" l="1"/>
  <c r="G224" i="27" s="1"/>
  <c r="B225" i="27" s="1"/>
  <c r="E225" i="27" l="1"/>
  <c r="D225" i="27" s="1"/>
  <c r="F225" i="27" l="1"/>
  <c r="G225" i="27" s="1"/>
  <c r="B226" i="27" s="1"/>
  <c r="E226" i="27" l="1"/>
  <c r="D226" i="27" s="1"/>
  <c r="F226" i="27" l="1"/>
  <c r="G226" i="27" s="1"/>
  <c r="B227" i="27" s="1"/>
  <c r="E227" i="27" l="1"/>
  <c r="D227" i="27" s="1"/>
  <c r="F227" i="27" l="1"/>
  <c r="G227" i="27" s="1"/>
  <c r="B228" i="27" s="1"/>
  <c r="E228" i="27" l="1"/>
  <c r="D228" i="27" s="1"/>
  <c r="F228" i="27" l="1"/>
  <c r="G228" i="27" s="1"/>
  <c r="B229" i="27" s="1"/>
  <c r="E229" i="27" l="1"/>
  <c r="D229" i="27" s="1"/>
  <c r="F229" i="27" l="1"/>
  <c r="G229" i="27" s="1"/>
  <c r="B230" i="27" s="1"/>
  <c r="E230" i="27" l="1"/>
  <c r="D230" i="27" s="1"/>
  <c r="F230" i="27" s="1"/>
  <c r="G230" i="27" s="1"/>
  <c r="B231" i="27" s="1"/>
  <c r="E231" i="27" l="1"/>
  <c r="D231" i="27" s="1"/>
  <c r="F231" i="27" l="1"/>
  <c r="G231" i="27" s="1"/>
  <c r="B232" i="27" s="1"/>
  <c r="E232" i="27" l="1"/>
  <c r="D232" i="27" s="1"/>
  <c r="F232" i="27" l="1"/>
  <c r="G232" i="27" s="1"/>
  <c r="B233" i="27" s="1"/>
  <c r="E233" i="27" l="1"/>
  <c r="D233" i="27" s="1"/>
  <c r="F233" i="27" l="1"/>
  <c r="G233" i="27" s="1"/>
  <c r="B234" i="27" s="1"/>
  <c r="E234" i="27" l="1"/>
  <c r="D234" i="27" s="1"/>
  <c r="F234" i="27" l="1"/>
  <c r="G234" i="27" s="1"/>
  <c r="B235" i="27" s="1"/>
  <c r="E235" i="27" l="1"/>
  <c r="D235" i="27" s="1"/>
  <c r="F235" i="27" l="1"/>
  <c r="G235" i="27" s="1"/>
  <c r="B236" i="27" s="1"/>
  <c r="E236" i="27" l="1"/>
  <c r="D236" i="27" s="1"/>
  <c r="F236" i="27" l="1"/>
  <c r="G236" i="27" s="1"/>
  <c r="B237" i="27" s="1"/>
  <c r="E237" i="27" l="1"/>
  <c r="D237" i="27" s="1"/>
  <c r="F237" i="27" l="1"/>
  <c r="G237" i="27" s="1"/>
  <c r="B238" i="27" s="1"/>
  <c r="E238" i="27" l="1"/>
  <c r="D238" i="27" s="1"/>
  <c r="F238" i="27" l="1"/>
  <c r="G238" i="27" s="1"/>
  <c r="B239" i="27" s="1"/>
  <c r="E239" i="27" l="1"/>
  <c r="D239" i="27" s="1"/>
  <c r="F239" i="27" l="1"/>
  <c r="G239" i="27" s="1"/>
  <c r="B240" i="27" s="1"/>
  <c r="E240" i="27" l="1"/>
  <c r="D240" i="27" s="1"/>
  <c r="F240" i="27" l="1"/>
  <c r="G240" i="27" s="1"/>
  <c r="B241" i="27" s="1"/>
  <c r="E241" i="27" l="1"/>
  <c r="D241" i="27" s="1"/>
  <c r="F241" i="27" l="1"/>
  <c r="G241" i="27" s="1"/>
  <c r="B242" i="27" s="1"/>
  <c r="E242" i="27" l="1"/>
  <c r="D242" i="27" s="1"/>
  <c r="F242" i="27" l="1"/>
  <c r="G242" i="27" s="1"/>
  <c r="B243" i="27" s="1"/>
  <c r="E243" i="27" l="1"/>
  <c r="D243" i="27" s="1"/>
  <c r="F243" i="27" l="1"/>
  <c r="G243" i="27" s="1"/>
  <c r="B244" i="27" s="1"/>
  <c r="E244" i="27" l="1"/>
  <c r="D244" i="27" s="1"/>
  <c r="F244" i="27" l="1"/>
  <c r="G244" i="27" s="1"/>
  <c r="B245" i="27" s="1"/>
  <c r="E245" i="27" l="1"/>
  <c r="D245" i="27" s="1"/>
  <c r="F245" i="27" l="1"/>
  <c r="G245" i="27" s="1"/>
  <c r="B246" i="27" s="1"/>
  <c r="E246" i="27" l="1"/>
  <c r="D246" i="27" s="1"/>
  <c r="F246" i="27" l="1"/>
  <c r="G246" i="27" s="1"/>
  <c r="B247" i="27" s="1"/>
  <c r="E247" i="27" l="1"/>
  <c r="D247" i="27" s="1"/>
  <c r="F247" i="27" l="1"/>
  <c r="G247" i="27" s="1"/>
  <c r="B248" i="27" s="1"/>
  <c r="E248" i="27" l="1"/>
  <c r="D248" i="27" s="1"/>
  <c r="F248" i="27" l="1"/>
  <c r="G248" i="27" s="1"/>
  <c r="B249" i="27" s="1"/>
  <c r="E249" i="27" l="1"/>
  <c r="D249" i="27" s="1"/>
  <c r="F249" i="27" l="1"/>
  <c r="G249" i="27" s="1"/>
  <c r="B250" i="27" s="1"/>
  <c r="E250" i="27" l="1"/>
  <c r="D250" i="27" s="1"/>
  <c r="F250" i="27" l="1"/>
  <c r="G250" i="27" s="1"/>
  <c r="B251" i="27" s="1"/>
  <c r="E251" i="27" l="1"/>
  <c r="D251" i="27" s="1"/>
  <c r="F251" i="27" l="1"/>
  <c r="G251" i="27" s="1"/>
  <c r="B252" i="27" s="1"/>
  <c r="E252" i="27" l="1"/>
  <c r="D252" i="27" s="1"/>
  <c r="F252" i="27" l="1"/>
  <c r="G252" i="27" s="1"/>
  <c r="B253" i="27" s="1"/>
  <c r="E253" i="27" l="1"/>
  <c r="D253" i="27" s="1"/>
  <c r="F253" i="27" l="1"/>
  <c r="G253" i="27" s="1"/>
  <c r="B254" i="27" s="1"/>
  <c r="E254" i="27" l="1"/>
  <c r="D254" i="27" s="1"/>
  <c r="F254" i="27" l="1"/>
  <c r="G254" i="27" s="1"/>
  <c r="B255" i="27" s="1"/>
  <c r="E255" i="27" l="1"/>
  <c r="D255" i="27" s="1"/>
  <c r="F255" i="27" l="1"/>
  <c r="G255" i="27" s="1"/>
  <c r="B256" i="27" s="1"/>
  <c r="E256" i="27" l="1"/>
  <c r="D256" i="27" s="1"/>
  <c r="F256" i="27" l="1"/>
  <c r="G256" i="27" s="1"/>
  <c r="B257" i="27" s="1"/>
  <c r="E257" i="27" l="1"/>
  <c r="D257" i="27" s="1"/>
  <c r="F257" i="27" l="1"/>
  <c r="G257" i="27" s="1"/>
  <c r="B258" i="27" s="1"/>
  <c r="E258" i="27" l="1"/>
  <c r="D258" i="27" s="1"/>
  <c r="F258" i="27" l="1"/>
  <c r="G258" i="27" s="1"/>
  <c r="B259" i="27" s="1"/>
  <c r="E259" i="27" l="1"/>
  <c r="D259" i="27" s="1"/>
  <c r="F259" i="27" l="1"/>
  <c r="G259" i="27" s="1"/>
  <c r="B260" i="27" s="1"/>
  <c r="E260" i="27" l="1"/>
  <c r="D260" i="27" s="1"/>
  <c r="F260" i="27" l="1"/>
  <c r="G260" i="27" s="1"/>
  <c r="B261" i="27" s="1"/>
  <c r="E261" i="27" l="1"/>
  <c r="D261" i="27" s="1"/>
  <c r="F261" i="27" l="1"/>
  <c r="G261" i="27" s="1"/>
  <c r="B262" i="27" s="1"/>
  <c r="E262" i="27" l="1"/>
  <c r="D262" i="27" s="1"/>
  <c r="F262" i="27" l="1"/>
  <c r="G262" i="27" s="1"/>
  <c r="B263" i="27" s="1"/>
  <c r="E263" i="27" l="1"/>
  <c r="D263" i="27" l="1"/>
  <c r="F263" i="27" s="1"/>
  <c r="G263" i="27" s="1"/>
  <c r="B264" i="27" l="1"/>
  <c r="E264" i="27" s="1"/>
  <c r="D264" i="27" s="1"/>
  <c r="F264" i="27" s="1"/>
  <c r="G264" i="27" s="1"/>
  <c r="B265" i="27" s="1"/>
  <c r="E265" i="27" l="1"/>
  <c r="D265" i="27" l="1"/>
  <c r="F265" i="27" s="1"/>
  <c r="G265" i="27" s="1"/>
  <c r="B266" i="27" l="1"/>
  <c r="E266" i="27" s="1"/>
  <c r="D266" i="27" s="1"/>
  <c r="F266" i="27" s="1"/>
  <c r="G266" i="27" s="1"/>
  <c r="B267" i="27" l="1"/>
  <c r="E267" i="27" s="1"/>
  <c r="D267" i="27" s="1"/>
  <c r="F267" i="27" s="1"/>
  <c r="G267" i="27" s="1"/>
  <c r="B268" i="27" s="1"/>
  <c r="E268" i="27" l="1"/>
  <c r="D268" i="27" s="1"/>
  <c r="F268" i="27" l="1"/>
  <c r="G268" i="27" s="1"/>
  <c r="B269" i="27" s="1"/>
  <c r="E269" i="27" l="1"/>
  <c r="D269" i="27" s="1"/>
  <c r="F269" i="27" s="1"/>
  <c r="G269" i="27" s="1"/>
  <c r="B270" i="27" l="1"/>
  <c r="E270" i="27" s="1"/>
  <c r="D270" i="27" s="1"/>
  <c r="F270" i="27" s="1"/>
  <c r="G270" i="27" s="1"/>
  <c r="B271" i="27" s="1"/>
  <c r="E271" i="27" l="1"/>
  <c r="D271" i="27" s="1"/>
  <c r="F271" i="27" l="1"/>
  <c r="G271" i="27" s="1"/>
  <c r="B272" i="27" s="1"/>
  <c r="E272" i="27" l="1"/>
  <c r="D272" i="27" s="1"/>
  <c r="F272" i="27" l="1"/>
  <c r="G272" i="27" s="1"/>
  <c r="B273" i="27" s="1"/>
  <c r="E273" i="27" l="1"/>
  <c r="D273" i="27" s="1"/>
  <c r="F273" i="27" l="1"/>
  <c r="G273" i="27" s="1"/>
  <c r="B274" i="27" s="1"/>
  <c r="E274" i="27" l="1"/>
  <c r="D274" i="27" s="1"/>
  <c r="F274" i="27" l="1"/>
  <c r="G274" i="27" s="1"/>
  <c r="B275" i="27" s="1"/>
  <c r="E275" i="27" l="1"/>
  <c r="D275" i="27" s="1"/>
  <c r="F275" i="27" l="1"/>
  <c r="G275" i="27" s="1"/>
  <c r="B276" i="27" s="1"/>
  <c r="E276" i="27" l="1"/>
  <c r="D276" i="27" s="1"/>
  <c r="F276" i="27" l="1"/>
  <c r="G276" i="27" s="1"/>
  <c r="B277" i="27" s="1"/>
  <c r="E277" i="27" l="1"/>
  <c r="D277" i="27" s="1"/>
  <c r="F277" i="27" l="1"/>
  <c r="G277" i="27" s="1"/>
  <c r="B278" i="27" s="1"/>
  <c r="E278" i="27" l="1"/>
  <c r="D278" i="27" s="1"/>
  <c r="F278" i="27" l="1"/>
  <c r="G278" i="27" s="1"/>
  <c r="B279" i="27" s="1"/>
  <c r="E279" i="27" l="1"/>
  <c r="D279" i="27" s="1"/>
  <c r="F279" i="27" l="1"/>
  <c r="G279" i="27" s="1"/>
  <c r="B280" i="27" s="1"/>
  <c r="E280" i="27" l="1"/>
  <c r="D280" i="27" s="1"/>
  <c r="F280" i="27" l="1"/>
  <c r="G280" i="27" s="1"/>
  <c r="B281" i="27" s="1"/>
  <c r="E281" i="27" l="1"/>
  <c r="D281" i="27" s="1"/>
  <c r="F281" i="27" l="1"/>
  <c r="G281" i="27" s="1"/>
  <c r="B282" i="27" s="1"/>
  <c r="E282" i="27" l="1"/>
  <c r="D282" i="27" s="1"/>
  <c r="F282" i="27" l="1"/>
  <c r="G282" i="27" s="1"/>
  <c r="B283" i="27" s="1"/>
  <c r="E283" i="27" l="1"/>
  <c r="D283" i="27" s="1"/>
  <c r="F283" i="27" l="1"/>
  <c r="G283" i="27" s="1"/>
  <c r="B284" i="27" s="1"/>
  <c r="E284" i="27" l="1"/>
  <c r="D284" i="27" s="1"/>
  <c r="F284" i="27" l="1"/>
  <c r="G284" i="27" s="1"/>
  <c r="B285" i="27" s="1"/>
  <c r="E285" i="27" l="1"/>
  <c r="D285" i="27" s="1"/>
  <c r="F285" i="27" l="1"/>
  <c r="G285" i="27" s="1"/>
  <c r="B286" i="27" s="1"/>
  <c r="E286" i="27" l="1"/>
  <c r="D286" i="27" s="1"/>
  <c r="G6" i="27"/>
  <c r="G9" i="27" l="1"/>
  <c r="G8" i="27"/>
  <c r="G5" i="27"/>
  <c r="G7" i="27" l="1"/>
  <c r="F286" i="27"/>
  <c r="G286" i="27" s="1"/>
  <c r="B287" i="27" s="1"/>
  <c r="E287" i="27" l="1"/>
  <c r="D287" i="27" s="1"/>
  <c r="F287" i="27" l="1"/>
  <c r="G287" i="27" s="1"/>
  <c r="B288" i="27" s="1"/>
  <c r="E288" i="27" l="1"/>
  <c r="D288" i="27" s="1"/>
  <c r="F288" i="27" l="1"/>
  <c r="G288" i="27" s="1"/>
  <c r="B289" i="27" s="1"/>
  <c r="E289" i="27" l="1"/>
  <c r="D289" i="27" l="1"/>
  <c r="F289" i="27" s="1"/>
  <c r="G289" i="27" s="1"/>
  <c r="B290" i="27" s="1"/>
  <c r="E290" i="27" l="1"/>
  <c r="D290" i="27" l="1"/>
  <c r="F290" i="27" s="1"/>
  <c r="G290" i="27" s="1"/>
  <c r="B291" i="27" s="1"/>
  <c r="E291" i="27" l="1"/>
  <c r="D291" i="27" s="1"/>
  <c r="F291" i="27" l="1"/>
  <c r="G291" i="27" s="1"/>
  <c r="B292" i="27" s="1"/>
  <c r="E292" i="27" l="1"/>
  <c r="D292" i="27" s="1"/>
  <c r="F292" i="27" s="1"/>
  <c r="G292" i="27" s="1"/>
  <c r="B293" i="27" s="1"/>
  <c r="E293" i="27" l="1"/>
  <c r="D293" i="27" s="1"/>
  <c r="F293" i="27" s="1"/>
  <c r="G293" i="27" s="1"/>
  <c r="B294" i="27" s="1"/>
  <c r="E294" i="27" l="1"/>
  <c r="D294" i="27" s="1"/>
  <c r="F294" i="27" l="1"/>
  <c r="G294" i="27" s="1"/>
  <c r="B295" i="27" s="1"/>
  <c r="E295" i="27" l="1"/>
  <c r="D295" i="27" s="1"/>
  <c r="F295" i="27" l="1"/>
  <c r="G295" i="27" s="1"/>
  <c r="B296" i="27" s="1"/>
  <c r="E296" i="27" l="1"/>
  <c r="D296" i="27" l="1"/>
  <c r="F296" i="27" s="1"/>
  <c r="G296" i="27" s="1"/>
  <c r="B297" i="27" s="1"/>
  <c r="E297" i="27" l="1"/>
  <c r="D297" i="27" s="1"/>
  <c r="F297" i="27" s="1"/>
  <c r="G297" i="27" s="1"/>
  <c r="B298" i="27" s="1"/>
  <c r="E298" i="27" l="1"/>
  <c r="D298" i="27" s="1"/>
  <c r="F298" i="27" s="1"/>
  <c r="G298" i="27" s="1"/>
  <c r="B299" i="27" s="1"/>
  <c r="E299" i="27" l="1"/>
  <c r="D299" i="27" l="1"/>
  <c r="F299" i="27" s="1"/>
  <c r="G299" i="27" s="1"/>
  <c r="B300" i="27" s="1"/>
  <c r="E300" i="27" l="1"/>
  <c r="D300" i="27" s="1"/>
  <c r="F300" i="27" l="1"/>
  <c r="G300" i="27" s="1"/>
  <c r="B301" i="27" s="1"/>
  <c r="E301" i="27" l="1"/>
  <c r="D301" i="27" s="1"/>
  <c r="F301" i="27" s="1"/>
  <c r="G301" i="27" s="1"/>
  <c r="B302" i="27" s="1"/>
  <c r="E302" i="27" l="1"/>
  <c r="D302" i="27" s="1"/>
  <c r="F302" i="27" s="1"/>
  <c r="G302" i="27" s="1"/>
  <c r="B303" i="27" s="1"/>
  <c r="E303" i="27" l="1"/>
  <c r="D303" i="27" s="1"/>
  <c r="F303" i="27" s="1"/>
  <c r="G303" i="27" s="1"/>
  <c r="B304" i="27" l="1"/>
  <c r="E304" i="27" s="1"/>
  <c r="D304" i="27" s="1"/>
  <c r="F304" i="27" s="1"/>
  <c r="G304" i="27" s="1"/>
  <c r="B305" i="27" s="1"/>
  <c r="E305" i="27" l="1"/>
  <c r="D305" i="27" s="1"/>
  <c r="F305" i="27" l="1"/>
  <c r="G305" i="27" s="1"/>
  <c r="B306" i="27" s="1"/>
  <c r="E306" i="27" l="1"/>
  <c r="D306" i="27" s="1"/>
  <c r="F306" i="27" l="1"/>
  <c r="G306" i="27" s="1"/>
  <c r="B307" i="27" s="1"/>
  <c r="E307" i="27" l="1"/>
  <c r="D307" i="27" s="1"/>
  <c r="F307" i="27" l="1"/>
  <c r="G307" i="27" s="1"/>
  <c r="B308" i="27" s="1"/>
  <c r="E308" i="27" l="1"/>
  <c r="D308" i="27" s="1"/>
  <c r="F308" i="27" l="1"/>
  <c r="G308" i="27" s="1"/>
  <c r="B309" i="27" s="1"/>
  <c r="E309" i="27" l="1"/>
  <c r="D309" i="27" s="1"/>
  <c r="F309" i="27" l="1"/>
  <c r="G309" i="27" s="1"/>
  <c r="B310" i="27" s="1"/>
  <c r="E310" i="27" l="1"/>
  <c r="D310" i="27" s="1"/>
  <c r="F310" i="27" l="1"/>
  <c r="G310" i="27" s="1"/>
  <c r="B311" i="27" s="1"/>
  <c r="E311" i="27" l="1"/>
  <c r="D311" i="27" s="1"/>
  <c r="F311" i="27" l="1"/>
  <c r="G311" i="27" s="1"/>
  <c r="B312" i="27" s="1"/>
  <c r="E312" i="27" l="1"/>
  <c r="D312" i="27" s="1"/>
  <c r="F312" i="27" l="1"/>
  <c r="G312" i="27" s="1"/>
  <c r="B313" i="27" s="1"/>
  <c r="E313" i="27" l="1"/>
  <c r="D313" i="27" s="1"/>
  <c r="F313" i="27" l="1"/>
  <c r="G313" i="27" s="1"/>
  <c r="B314" i="27" s="1"/>
  <c r="E314" i="27" l="1"/>
  <c r="D314" i="27" s="1"/>
  <c r="F314" i="27" l="1"/>
  <c r="G314" i="27" s="1"/>
  <c r="B315" i="27" s="1"/>
  <c r="E315" i="27" l="1"/>
  <c r="D315" i="27" s="1"/>
  <c r="F315" i="27" l="1"/>
  <c r="G315" i="27" s="1"/>
  <c r="B316" i="27" s="1"/>
  <c r="E316" i="27" l="1"/>
  <c r="D316" i="27" s="1"/>
  <c r="F316" i="27" l="1"/>
  <c r="G316" i="27" s="1"/>
  <c r="B317" i="27" s="1"/>
  <c r="E317" i="27" l="1"/>
  <c r="D317" i="27" s="1"/>
  <c r="F317" i="27" l="1"/>
  <c r="G317" i="27" s="1"/>
  <c r="B318" i="27" s="1"/>
  <c r="E318" i="27" l="1"/>
  <c r="D318" i="27" s="1"/>
  <c r="F318" i="27" l="1"/>
  <c r="G318" i="27" s="1"/>
  <c r="B319" i="27" s="1"/>
  <c r="E319" i="27" l="1"/>
  <c r="D319" i="27" s="1"/>
  <c r="F319" i="27" l="1"/>
  <c r="G319" i="27" s="1"/>
  <c r="B320" i="27" s="1"/>
  <c r="E320" i="27" l="1"/>
  <c r="D320" i="27" s="1"/>
  <c r="F320" i="27" l="1"/>
  <c r="G320" i="27" s="1"/>
  <c r="B321" i="27" s="1"/>
  <c r="E321" i="27" l="1"/>
  <c r="D321" i="27" s="1"/>
  <c r="F321" i="27" l="1"/>
  <c r="G321" i="27" s="1"/>
  <c r="B322" i="27" s="1"/>
  <c r="E322" i="27" l="1"/>
  <c r="D322" i="27" l="1"/>
  <c r="F322" i="27" s="1"/>
  <c r="G322" i="27" s="1"/>
  <c r="B323" i="27" s="1"/>
  <c r="E323" i="27" l="1"/>
  <c r="D323" i="27" l="1"/>
  <c r="F323" i="27" s="1"/>
  <c r="G323" i="27" s="1"/>
  <c r="B324" i="27" s="1"/>
  <c r="E324" i="27" l="1"/>
  <c r="D324" i="27" s="1"/>
  <c r="F324" i="27" l="1"/>
  <c r="G324" i="27" s="1"/>
  <c r="B325" i="27" s="1"/>
  <c r="E325" i="27" l="1"/>
  <c r="D325" i="27" s="1"/>
  <c r="F325" i="27" l="1"/>
  <c r="G325" i="27" s="1"/>
  <c r="B326" i="27" s="1"/>
  <c r="E326" i="27" l="1"/>
  <c r="D326" i="27" l="1"/>
  <c r="F326" i="27" s="1"/>
  <c r="G326" i="27" s="1"/>
  <c r="B327" i="27" s="1"/>
  <c r="E327" i="27" l="1"/>
  <c r="D327" i="27" s="1"/>
  <c r="F327" i="27" l="1"/>
  <c r="G327" i="27" s="1"/>
  <c r="B328" i="27" s="1"/>
  <c r="E328" i="27" l="1"/>
  <c r="D328" i="27" s="1"/>
  <c r="F328" i="27" s="1"/>
  <c r="G328" i="27" s="1"/>
  <c r="B329" i="27" s="1"/>
  <c r="E329" i="27" l="1"/>
  <c r="D329" i="27" s="1"/>
  <c r="F329" i="27" s="1"/>
  <c r="G329" i="27" s="1"/>
  <c r="B330" i="27" s="1"/>
  <c r="E330" i="27" l="1"/>
  <c r="D330" i="27" s="1"/>
  <c r="F330" i="27" s="1"/>
  <c r="G330" i="27" s="1"/>
  <c r="B331" i="27" s="1"/>
  <c r="E331" i="27" l="1"/>
  <c r="D331" i="27" s="1"/>
  <c r="F331" i="27" s="1"/>
  <c r="G331" i="27" s="1"/>
  <c r="B332" i="27" s="1"/>
  <c r="E332" i="27" l="1"/>
  <c r="D332" i="27" s="1"/>
  <c r="F332" i="27" s="1"/>
  <c r="G332" i="27" s="1"/>
  <c r="B333" i="27" s="1"/>
  <c r="E333" i="27" l="1"/>
  <c r="D333" i="27" s="1"/>
  <c r="F333" i="27" s="1"/>
  <c r="G333" i="27" s="1"/>
  <c r="B334" i="27" s="1"/>
  <c r="E334" i="27" l="1"/>
  <c r="D334" i="27" s="1"/>
  <c r="F334" i="27" l="1"/>
  <c r="G334" i="27" s="1"/>
  <c r="B335" i="27" s="1"/>
  <c r="E335" i="27" l="1"/>
  <c r="D335" i="27" s="1"/>
  <c r="F335" i="27" l="1"/>
  <c r="G335" i="27" s="1"/>
  <c r="B336" i="27" s="1"/>
  <c r="E336" i="27" l="1"/>
  <c r="D336" i="27" s="1"/>
  <c r="F336" i="27" l="1"/>
  <c r="G336" i="27" s="1"/>
  <c r="B337" i="27" s="1"/>
  <c r="E337" i="27" l="1"/>
  <c r="D337" i="27" l="1"/>
  <c r="F337" i="27" s="1"/>
  <c r="G337" i="27" s="1"/>
  <c r="B338" i="27" s="1"/>
  <c r="E338" i="27" l="1"/>
  <c r="D338" i="27" s="1"/>
  <c r="F338" i="27" s="1"/>
  <c r="G338" i="27" s="1"/>
  <c r="B339" i="27" s="1"/>
  <c r="E339" i="27" l="1"/>
  <c r="D339" i="27" s="1"/>
  <c r="F339" i="27" s="1"/>
  <c r="G339" i="27" s="1"/>
  <c r="B340" i="27" s="1"/>
  <c r="E340" i="27" l="1"/>
  <c r="D340" i="27" l="1"/>
  <c r="F340" i="27" s="1"/>
  <c r="G340" i="27" s="1"/>
  <c r="B341" i="27" s="1"/>
  <c r="E341" i="27" l="1"/>
  <c r="D341" i="27" s="1"/>
  <c r="F341" i="27" l="1"/>
  <c r="G341" i="27" s="1"/>
  <c r="B342" i="27" s="1"/>
  <c r="E342" i="27" l="1"/>
  <c r="D342" i="27" l="1"/>
  <c r="F342" i="27" s="1"/>
  <c r="G342" i="27" s="1"/>
  <c r="B343" i="27" s="1"/>
  <c r="E343" i="27" l="1"/>
  <c r="D343" i="27" s="1"/>
  <c r="F343" i="27" l="1"/>
  <c r="G343" i="27" s="1"/>
  <c r="B344" i="27" s="1"/>
  <c r="E344" i="27" l="1"/>
  <c r="D344" i="27" s="1"/>
  <c r="F344" i="27" l="1"/>
  <c r="G344" i="27" s="1"/>
  <c r="B345" i="27" s="1"/>
  <c r="E345" i="27" l="1"/>
  <c r="D345" i="27" s="1"/>
  <c r="F345" i="27" l="1"/>
  <c r="G345" i="27" s="1"/>
  <c r="B346" i="27" s="1"/>
  <c r="E346" i="27" l="1"/>
  <c r="D346" i="27" s="1"/>
  <c r="F346" i="27" l="1"/>
  <c r="G346" i="27" s="1"/>
  <c r="B347" i="27" s="1"/>
  <c r="E347" i="27" l="1"/>
  <c r="D347" i="27" s="1"/>
  <c r="F347" i="27" l="1"/>
  <c r="G347" i="27" s="1"/>
  <c r="B348" i="27" s="1"/>
  <c r="E348" i="27" l="1"/>
  <c r="D348" i="27" s="1"/>
  <c r="F348" i="27" l="1"/>
  <c r="G348" i="27" s="1"/>
  <c r="B349" i="27" s="1"/>
  <c r="E349" i="27" l="1"/>
  <c r="D349" i="27" s="1"/>
  <c r="F349" i="27" s="1"/>
  <c r="G349" i="27" s="1"/>
  <c r="B350" i="27" s="1"/>
  <c r="E350" i="27" l="1"/>
  <c r="D350" i="27" s="1"/>
  <c r="F350" i="27" s="1"/>
  <c r="G350" i="27" s="1"/>
  <c r="B351" i="27" s="1"/>
  <c r="E351" i="27" l="1"/>
  <c r="D351" i="27" s="1"/>
  <c r="F351" i="27" s="1"/>
  <c r="G351" i="27" s="1"/>
  <c r="B352" i="27" s="1"/>
  <c r="E352" i="27" l="1"/>
  <c r="D352" i="27" s="1"/>
  <c r="F352" i="27" s="1"/>
  <c r="G352" i="27" s="1"/>
  <c r="B353" i="27" s="1"/>
  <c r="E353" i="27" l="1"/>
  <c r="D353" i="27" s="1"/>
  <c r="F353" i="27" s="1"/>
  <c r="G353" i="27" s="1"/>
  <c r="B354" i="27" s="1"/>
  <c r="E354" i="27" l="1"/>
  <c r="D354" i="27" s="1"/>
  <c r="F354" i="27" s="1"/>
  <c r="G354" i="27" s="1"/>
  <c r="B355" i="27" s="1"/>
  <c r="E355" i="27" l="1"/>
  <c r="D355" i="27" s="1"/>
  <c r="F355" i="27" s="1"/>
  <c r="G355" i="27" s="1"/>
  <c r="B356" i="27" s="1"/>
  <c r="E356" i="27" l="1"/>
  <c r="D356" i="27" s="1"/>
  <c r="F356" i="27" l="1"/>
  <c r="G356" i="27" s="1"/>
  <c r="B357" i="27" s="1"/>
  <c r="E357" i="27" l="1"/>
  <c r="D357" i="27" s="1"/>
  <c r="F357" i="27" l="1"/>
  <c r="G357" i="27" s="1"/>
  <c r="B358" i="27" s="1"/>
  <c r="E358" i="27" l="1"/>
  <c r="D358" i="27" s="1"/>
  <c r="F358" i="27" l="1"/>
  <c r="G358" i="27" s="1"/>
  <c r="B359" i="27" s="1"/>
  <c r="E359" i="27" l="1"/>
  <c r="D359" i="27" l="1"/>
  <c r="F359" i="27" s="1"/>
  <c r="G359" i="27" s="1"/>
  <c r="B360" i="27" s="1"/>
  <c r="E360" i="27" l="1"/>
  <c r="D360" i="27" s="1"/>
  <c r="F360" i="27" l="1"/>
  <c r="G360" i="27" s="1"/>
  <c r="B361" i="27" s="1"/>
  <c r="E361" i="27" l="1"/>
  <c r="D361" i="27" s="1"/>
  <c r="F361" i="27" s="1"/>
  <c r="G361" i="27" s="1"/>
  <c r="B362" i="27" s="1"/>
  <c r="E362" i="27" l="1"/>
  <c r="D362" i="27" s="1"/>
  <c r="F362" i="27" s="1"/>
  <c r="G362" i="27" s="1"/>
  <c r="B363" i="27" s="1"/>
  <c r="E363" i="27" l="1"/>
  <c r="D363" i="27" s="1"/>
  <c r="F363" i="27" s="1"/>
  <c r="G363" i="27" s="1"/>
  <c r="B364" i="27" s="1"/>
  <c r="E364" i="27" l="1"/>
  <c r="D364" i="27" l="1"/>
  <c r="F364" i="27" l="1"/>
  <c r="G364" i="27" l="1"/>
  <c r="B365" i="27" s="1"/>
  <c r="E365" i="27" l="1"/>
  <c r="D365" i="27" l="1"/>
  <c r="F365" i="27" l="1"/>
  <c r="G365" i="27" l="1"/>
  <c r="B366" i="27" s="1"/>
  <c r="E366" i="27" l="1"/>
  <c r="D366" i="27" l="1"/>
  <c r="F366" i="27" l="1"/>
  <c r="G366" i="27" l="1"/>
  <c r="B367" i="27" s="1"/>
  <c r="E367" i="27" l="1"/>
  <c r="D367" i="27" s="1"/>
  <c r="F367" i="27" l="1"/>
  <c r="G367" i="27" l="1"/>
  <c r="B368" i="27" s="1"/>
  <c r="E368" i="27" l="1"/>
  <c r="D368" i="27" s="1"/>
  <c r="F368" i="27" l="1"/>
  <c r="G368" i="27" l="1"/>
  <c r="B369" i="27" s="1"/>
  <c r="E369" i="27" l="1"/>
  <c r="D369" i="27" s="1"/>
  <c r="F369" i="27" l="1"/>
  <c r="G369" i="27" s="1"/>
  <c r="B370" i="27" s="1"/>
  <c r="E370" i="27" l="1"/>
  <c r="E6" i="27" l="1"/>
  <c r="E8" i="27" s="1"/>
  <c r="D370" i="27"/>
  <c r="F370" i="27" l="1"/>
  <c r="E5" i="27"/>
  <c r="E9" i="27"/>
  <c r="E7" i="27" l="1"/>
  <c r="G370" i="2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AppState User</author>
    <author>Chris McNeil</author>
  </authors>
  <commentList>
    <comment ref="AA3" authorId="0" shapeId="0" xr:uid="{1F7D5EF2-507B-452F-9A55-CE7E35DC10A0}">
      <text>
        <r>
          <rPr>
            <sz val="9"/>
            <color indexed="81"/>
            <rFont val="Tahoma"/>
            <family val="2"/>
          </rPr>
          <t>Alba:Caroline:900726961:2193872332</t>
        </r>
      </text>
    </comment>
    <comment ref="AB3" authorId="0" shapeId="0" xr:uid="{966F490E-77BA-4569-9916-47D8C5BFBE4C}">
      <text>
        <r>
          <rPr>
            <sz val="9"/>
            <color indexed="81"/>
            <rFont val="Tahoma"/>
            <family val="2"/>
          </rPr>
          <t>Alba:Caroline:900726961:2193872332</t>
        </r>
      </text>
    </comment>
    <comment ref="AC3" authorId="0" shapeId="0" xr:uid="{039996B3-181E-451F-AA5C-87C05632F62D}">
      <text>
        <r>
          <rPr>
            <sz val="9"/>
            <color indexed="81"/>
            <rFont val="Tahoma"/>
            <family val="2"/>
          </rPr>
          <t>Alba:Caroline:900726961:2193872332</t>
        </r>
      </text>
    </comment>
    <comment ref="A55" authorId="1" shapeId="0" xr:uid="{00000000-0006-0000-0100-000001000000}">
      <text>
        <r>
          <rPr>
            <sz val="9"/>
            <color indexed="81"/>
            <rFont val="Tahoma"/>
            <family val="2"/>
          </rPr>
          <t>x:y:z:9831811785</t>
        </r>
      </text>
    </comment>
    <comment ref="B55" authorId="1" shapeId="0" xr:uid="{00000000-0006-0000-0100-000002000000}">
      <text>
        <r>
          <rPr>
            <sz val="9"/>
            <color indexed="81"/>
            <rFont val="Tahoma"/>
            <family val="2"/>
          </rPr>
          <t>x:y:z:9831811785</t>
        </r>
      </text>
    </comment>
    <comment ref="C55" authorId="1" shapeId="0" xr:uid="{00000000-0006-0000-0100-000003000000}">
      <text>
        <r>
          <rPr>
            <sz val="9"/>
            <color indexed="81"/>
            <rFont val="Tahoma"/>
            <family val="2"/>
          </rPr>
          <t>x:y:z:9831811785</t>
        </r>
      </text>
    </comment>
    <comment ref="D55" authorId="1" shapeId="0" xr:uid="{00000000-0006-0000-0100-000004000000}">
      <text>
        <r>
          <rPr>
            <sz val="9"/>
            <color indexed="81"/>
            <rFont val="Tahoma"/>
            <family val="2"/>
          </rPr>
          <t>x:y:z:9831811785</t>
        </r>
      </text>
    </comment>
    <comment ref="E55" authorId="1" shapeId="0" xr:uid="{00000000-0006-0000-0100-000005000000}">
      <text>
        <r>
          <rPr>
            <sz val="9"/>
            <color indexed="81"/>
            <rFont val="Tahoma"/>
            <family val="2"/>
          </rPr>
          <t>x:y:z:9831811785</t>
        </r>
      </text>
    </comment>
  </commentList>
</comments>
</file>

<file path=xl/sharedStrings.xml><?xml version="1.0" encoding="utf-8"?>
<sst xmlns="http://schemas.openxmlformats.org/spreadsheetml/2006/main" count="220" uniqueCount="153">
  <si>
    <t>worksheets to release to students</t>
  </si>
  <si>
    <t>cells for hidden comment markers</t>
  </si>
  <si>
    <t>yes</t>
  </si>
  <si>
    <t>student info - recorded after supplied by student</t>
  </si>
  <si>
    <t>password - - for worksheet protection</t>
  </si>
  <si>
    <t>Integrity Code - - 10 digit random number generated by Excel for the student</t>
  </si>
  <si>
    <t>worksheet</t>
  </si>
  <si>
    <t>cells</t>
  </si>
  <si>
    <t>randomize values</t>
  </si>
  <si>
    <t>up to "x" % higher (e.g., 15.0 for up to 15% higher)</t>
  </si>
  <si>
    <t>down to "x" % lower (e.g., -12.0 for as much as 12% lower)</t>
  </si>
  <si>
    <t>rounding (e.g., 1000 for thousands; and 0.01 for 2 decimal places)</t>
  </si>
  <si>
    <t>recordedWkbks</t>
  </si>
  <si>
    <t>worksheet for recording of activated Excel files (cannot change)</t>
  </si>
  <si>
    <r>
      <t xml:space="preserve">File for students must have an </t>
    </r>
    <r>
      <rPr>
        <b/>
        <sz val="11"/>
        <color rgb="FFC00000"/>
        <rFont val="Calibri"/>
        <family val="2"/>
        <scheme val="minor"/>
      </rPr>
      <t>"xlsm"</t>
    </r>
    <r>
      <rPr>
        <sz val="11"/>
        <color theme="1"/>
        <rFont val="Calibri"/>
        <family val="2"/>
        <scheme val="minor"/>
      </rPr>
      <t xml:space="preserve"> extension.</t>
    </r>
  </si>
  <si>
    <t>Instr</t>
  </si>
  <si>
    <t>Item</t>
  </si>
  <si>
    <t>Description</t>
  </si>
  <si>
    <r>
      <t>protect wksht displaying student name, ID (</t>
    </r>
    <r>
      <rPr>
        <i/>
        <sz val="10"/>
        <color theme="1"/>
        <rFont val="Calibri"/>
        <family val="2"/>
        <scheme val="minor"/>
      </rPr>
      <t>yes or no</t>
    </r>
    <r>
      <rPr>
        <sz val="10"/>
        <color theme="1"/>
        <rFont val="Calibri"/>
        <family val="2"/>
        <scheme val="minor"/>
      </rPr>
      <t xml:space="preserve">) - - </t>
    </r>
    <r>
      <rPr>
        <sz val="10"/>
        <color rgb="FFFF0000"/>
        <rFont val="Calibri"/>
        <family val="2"/>
        <scheme val="minor"/>
      </rPr>
      <t>See NOTE</t>
    </r>
    <r>
      <rPr>
        <sz val="10"/>
        <color theme="1"/>
        <rFont val="Calibri"/>
        <family val="2"/>
        <scheme val="minor"/>
      </rPr>
      <t xml:space="preserve"> in cell to right</t>
    </r>
  </si>
  <si>
    <t>optional, enter wksht &amp; cells below if use: Hidden comments (listing student name, ID, and Integrity Code) will be inserted in the cells listed below.  NOTE: Hidden comments assists in detecting copying and pasting of another student's work, though not foolproof.  Hidden comments may not remain hidden.  If the wksht is password protected ("yes" entered for "protect wksht displaying student name . . ."), the hidden comments are less easily manipulated by students.</t>
  </si>
  <si>
    <t>optional (see above): enter names of wkshts in this row, one wksht per cell, case sensitive</t>
  </si>
  <si>
    <t>optional (see above): enter names of cell addresses in this row, corresponding to wksht above.  Multiple cell addresses (e.g., b20,c10:f15,d30) can be entered in a cell.</t>
  </si>
  <si>
    <t>optional (see above): enter upward bound (as a %, e.g., 15 for 15%) of random change of numeric values in cell(s) entered above.  Enter a positive value for each entry in the row above.</t>
  </si>
  <si>
    <t>optional (see above): enter lower bound (as a %, e.g., -12 for -12%) of random change of numeric values in cell(s) entered above.  Enter a non-positive value for each entry in the row above.</t>
  </si>
  <si>
    <t>optional (see above): enter level at which to round the numeric values of cells that are entered for a random change.</t>
  </si>
  <si>
    <t>Setup for Integrity Macro - - worksheet in student assigment template file</t>
  </si>
  <si>
    <t>student LAST NAME - - cell addresses in which to display</t>
  </si>
  <si>
    <t>worksheets in which to display student name, ID</t>
  </si>
  <si>
    <t>student FIRST NAME - - cell addresses in which to display</t>
  </si>
  <si>
    <t>student ID - - cell addresses in which to display</t>
  </si>
  <si>
    <t>*required: the password required to unhide worksheets and protect/unprotect designated cells</t>
  </si>
  <si>
    <t>*required: enter cell addresses in this row, single cell address per cell, corresponding to wksht above</t>
  </si>
  <si>
    <t>*required: enter names of wkshts in this row in which student name &amp; ID will be displayed after the student "Begins Work", one wksht per cell, case sensitive</t>
  </si>
  <si>
    <t>*required: enter "yes" or "no" for each wksht entered above.  A  value of "yes" password protects the values of the cells containing student info (last name, first name, ID) after supplied by student.  NOTE: Password protecting cells limits certain funtionality within the particular wksht.  E.g., pivot table functionality is reduced; Excel comments cannot be edited nor new comments inserted; Within MAC Excel, conditional formatting not possible.  Instructor should check that password protecting does not impact required fuctionality for student work.</t>
  </si>
  <si>
    <t>*required: enter names of wkshts in this row (one wksht per cell, case sensitive) to release to students after student selects "Begin Work" and supplies their name and ID.</t>
  </si>
  <si>
    <t>*required: enter names of wkshts in this row (one wksht per cell, case sensitive) to remain hidden from students, even after the student "Begins Work".</t>
  </si>
  <si>
    <t>skip: a random number will be generated for each student file, after the student selects "Begin Work".</t>
  </si>
  <si>
    <t>setup worksheet identifier</t>
  </si>
  <si>
    <t>do not change</t>
  </si>
  <si>
    <t>xX05hU7o81z</t>
  </si>
  <si>
    <t>*required: file name for file generated by "Create Student File"</t>
  </si>
  <si>
    <t>Desired name for student assignment file</t>
  </si>
  <si>
    <t>skip: student information recorded to left, after he/she begins the assignment</t>
  </si>
  <si>
    <t>initial visible worksheet</t>
  </si>
  <si>
    <t>*required: enter name of the single wksht that will be visible before the student selects "Begin Work".  Enter only one wksht in total.</t>
  </si>
  <si>
    <t>blank - - - worksheets to remain hidden (never release)</t>
  </si>
  <si>
    <t>do not change: Must equal "recordedWkbks"</t>
  </si>
  <si>
    <t>optional, enter wksht &amp; cells below if use: numeric values of indicated cells are changed, using a random number generator.  Enter cells for randomized numeric values if you wish for answers to vary across students.</t>
  </si>
  <si>
    <t>optional, enter wksht &amp; cells below if use: location of indicated cells are changed, in a random fashion, by row.  Each entry must be a single contiguous block of cells (e.g., B5:E10).  The block of cells will be rearragned by row (e.g., B5:E5 might be moved to B7:E7).  Rearranging cells encourages students to do their own work (can make copying of another student's work more difficult).</t>
  </si>
  <si>
    <t>optional (see above): enter names of cell addresses in this row, corresponding to wksht above.  Each entry must be a single contiguous block of cells (e.g., B5:E10).</t>
  </si>
  <si>
    <t>order</t>
  </si>
  <si>
    <t>skip: program will store random order of rows for re-ordering when grading (if desired)</t>
  </si>
  <si>
    <t>"Begin Work" macro  run indicator (= TRUE after run by student)</t>
  </si>
  <si>
    <t>Values: Enter here &amp; adjacent columns</t>
  </si>
  <si>
    <t>rearrange cells, by row</t>
  </si>
  <si>
    <t>Reshuffle - - folder containing student files</t>
  </si>
  <si>
    <t>do not change: Must not equal "TRUE" for "Begin Work" macro to run for students.  "Begin Work" can only be completed once for a student file.</t>
  </si>
  <si>
    <t>cells that are to be graded</t>
  </si>
  <si>
    <t>optional</t>
  </si>
  <si>
    <t>KEY file path</t>
  </si>
  <si>
    <t>KEY file name</t>
  </si>
  <si>
    <t>Click the "Create Template Student File" button before releasing file to students.</t>
  </si>
  <si>
    <r>
      <t>←</t>
    </r>
    <r>
      <rPr>
        <sz val="14.3"/>
        <color theme="1"/>
        <rFont val="Calibri"/>
        <family val="2"/>
      </rPr>
      <t xml:space="preserve"> Make a note of this password </t>
    </r>
    <r>
      <rPr>
        <sz val="14.3"/>
        <color rgb="FFC00000"/>
        <rFont val="Calibri"/>
        <family val="2"/>
      </rPr>
      <t>before</t>
    </r>
    <r>
      <rPr>
        <sz val="14.3"/>
        <color theme="1"/>
        <rFont val="Calibri"/>
        <family val="2"/>
      </rPr>
      <t xml:space="preserve"> selecting "Create Template Student File."  Password required to "unhide."</t>
    </r>
  </si>
  <si>
    <t>P:\McNeilCR\work\misc\Excel\Grading\integrity\testing\testing 2016Mar08\stu files\toGrade\graded\</t>
  </si>
  <si>
    <t>P:\McNeilCR\work\misc\Excel\Grading\integrity\testing\testing 2016Mar08\</t>
  </si>
  <si>
    <t>Loan Amort KEY.xlsx</t>
  </si>
  <si>
    <t>password 1 to run "Begin" macro</t>
  </si>
  <si>
    <t>Time to change password to run "Begin" macro</t>
  </si>
  <si>
    <t>password 2 to run "Begin" macro</t>
  </si>
  <si>
    <t>password for workbook file encryption</t>
  </si>
  <si>
    <t>x10</t>
  </si>
  <si>
    <t>aa3,ab3,ac3</t>
  </si>
  <si>
    <t>Loan</t>
  </si>
  <si>
    <t>Total Interest Paid</t>
  </si>
  <si>
    <t>Loan Amount</t>
  </si>
  <si>
    <t>First Name</t>
  </si>
  <si>
    <t>Last Name</t>
  </si>
  <si>
    <t>Down Payment</t>
  </si>
  <si>
    <t>Purchase Price</t>
  </si>
  <si>
    <t>Beginning
Balance</t>
  </si>
  <si>
    <t>Interest
Accrued</t>
  </si>
  <si>
    <t>ID</t>
  </si>
  <si>
    <t>Additional
Payment</t>
  </si>
  <si>
    <t>Remaining
Balance</t>
  </si>
  <si>
    <t>Payments per Year</t>
  </si>
  <si>
    <t>Total
Payment</t>
  </si>
  <si>
    <t>Overall</t>
  </si>
  <si>
    <t>e3,aa2</t>
  </si>
  <si>
    <t>f3,ab2</t>
  </si>
  <si>
    <t>g3,ac2</t>
  </si>
  <si>
    <t>Loan Amortization 3990</t>
  </si>
  <si>
    <t>Total Principal Paid</t>
  </si>
  <si>
    <t>Principal
Repaid</t>
  </si>
  <si>
    <t>Loan Amortization 3990 F19</t>
  </si>
  <si>
    <t>Input Cells/Column</t>
  </si>
  <si>
    <t>Years Financed</t>
  </si>
  <si>
    <t>Calculated Payment</t>
  </si>
  <si>
    <t>Add'l Recurring Payment</t>
  </si>
  <si>
    <t>Total Scheduled Payment</t>
  </si>
  <si>
    <t>Total Paid Overall</t>
  </si>
  <si>
    <t>Formula Cells/Columns</t>
  </si>
  <si>
    <t>Period
Number</t>
  </si>
  <si>
    <t>Annual Interest Rate</t>
  </si>
  <si>
    <t>Alba</t>
  </si>
  <si>
    <t>Caroline</t>
  </si>
  <si>
    <t>Scenario Summary</t>
  </si>
  <si>
    <t>Changing Cells:</t>
  </si>
  <si>
    <t>Current Values:</t>
  </si>
  <si>
    <t>Result Cells:</t>
  </si>
  <si>
    <t>Notes:  Current Values column represents values of changing cells at</t>
  </si>
  <si>
    <t>time Scenario Summary Report was created.  Changing cells for each</t>
  </si>
  <si>
    <t>scenario are highlighted in gray.</t>
  </si>
  <si>
    <t>10yrs</t>
  </si>
  <si>
    <t>Created by AppState User on 12/8/2021
Modified by AppState User on 12/8/2021</t>
  </si>
  <si>
    <t>15yr</t>
  </si>
  <si>
    <t>20yr</t>
  </si>
  <si>
    <t>30yr</t>
  </si>
  <si>
    <t>Total Paid in Year 10</t>
  </si>
  <si>
    <t>Total Paid in Year 1</t>
  </si>
  <si>
    <t>Total Interest Paid in Year 1</t>
  </si>
  <si>
    <t>Total Interest Paid in Year 10</t>
  </si>
  <si>
    <t>Total Principal Paid Overall</t>
  </si>
  <si>
    <t>Total Interest Paid Overall</t>
  </si>
  <si>
    <t>Total Principal Paid in Year 1</t>
  </si>
  <si>
    <t>Total Principal Paid in Year 10</t>
  </si>
  <si>
    <t xml:space="preserve">Overall Tax Benefit at 10% </t>
  </si>
  <si>
    <t>Year 1 Tax Benefit at 10%</t>
  </si>
  <si>
    <t>Year 10 Tax Benefit at 10%</t>
  </si>
  <si>
    <t>Overall Tax Benefit at 24%</t>
  </si>
  <si>
    <t>Year 1 Tax Benefit at 24%</t>
  </si>
  <si>
    <t>Year 10 Tax Benefit at 24%</t>
  </si>
  <si>
    <t>10yrs at 6.125%</t>
  </si>
  <si>
    <t>15yr at 6.25%</t>
  </si>
  <si>
    <t>20yr at 6.5%</t>
  </si>
  <si>
    <t>30yr at 6.875%</t>
  </si>
  <si>
    <t>0% Down</t>
  </si>
  <si>
    <t>10% Down</t>
  </si>
  <si>
    <t>20% Down</t>
  </si>
  <si>
    <t>Total Monthly Payment</t>
  </si>
  <si>
    <t>Total Amount Paid Overall</t>
  </si>
  <si>
    <t>1st Pmt</t>
  </si>
  <si>
    <t>100th Pmt</t>
  </si>
  <si>
    <t>200th Pmt</t>
  </si>
  <si>
    <t>300th Pmt</t>
  </si>
  <si>
    <t>Round Up Each Payment</t>
  </si>
  <si>
    <t>Total Amount Paid</t>
  </si>
  <si>
    <t>Total Interest Saved</t>
  </si>
  <si>
    <t>Additional Montly Payment</t>
  </si>
  <si>
    <t>Additional 1st Payment</t>
  </si>
  <si>
    <t>Additional 100th Payment</t>
  </si>
  <si>
    <t>Additional 200th Payment</t>
  </si>
  <si>
    <t>Additional 300th Payment</t>
  </si>
  <si>
    <t>Loan Amortization Schedule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</si>
</sst>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0.000"/>
    <numFmt numFmtId="165" formatCode="0.0000"/>
    <numFmt numFmtId="166" formatCode="[$-409]m/d/yy\ h:mm\ AM/PM;@"/>
    <numFmt numFmtId="167" formatCode="0.000%"/>
    <numFmt numFmtId="168" formatCode="&quot;Tax Benefit &quot;0%"/>
    <numFmt numFmtId="169" formatCode="&quot;Tax Benefit &quot;\ 0%"/>
    <numFmt numFmtId="170" formatCode="&quot;Year &quot;0"/>
  </numFmts>
  <fonts count="22" x14ac:knownFonts="1">
    <font>
      <sz val="11"/>
      <color theme="1"/>
      <name val="Calibri"/>
      <family val="2"/>
      <scheme val="minor"/>
    </font>
    <font>
      <sz val="16"/>
      <color rgb="FFC00000"/>
      <name val="Calibri"/>
      <family val="2"/>
      <scheme val="minor"/>
    </font>
    <font>
      <sz val="11"/>
      <color rgb="FFC00000"/>
      <name val="Calibri"/>
      <family val="2"/>
      <scheme val="minor"/>
    </font>
    <font>
      <sz val="10"/>
      <name val="Arial"/>
      <family val="2"/>
    </font>
    <font>
      <b/>
      <sz val="11"/>
      <color rgb="FFC00000"/>
      <name val="Calibri"/>
      <family val="2"/>
      <scheme val="minor"/>
    </font>
    <font>
      <sz val="11"/>
      <color theme="1"/>
      <name val="Calibri"/>
      <family val="2"/>
    </font>
    <font>
      <sz val="14.3"/>
      <color theme="1"/>
      <name val="Calibri"/>
      <family val="2"/>
    </font>
    <font>
      <sz val="14.3"/>
      <color rgb="FFC00000"/>
      <name val="Calibri"/>
      <family val="2"/>
    </font>
    <font>
      <b/>
      <sz val="11"/>
      <color theme="1"/>
      <name val="Calibri"/>
      <family val="2"/>
      <scheme val="minor"/>
    </font>
    <font>
      <sz val="10"/>
      <color theme="1"/>
      <name val="Calibri"/>
      <family val="2"/>
      <scheme val="minor"/>
    </font>
    <font>
      <i/>
      <sz val="10"/>
      <color theme="1"/>
      <name val="Calibri"/>
      <family val="2"/>
      <scheme val="minor"/>
    </font>
    <font>
      <sz val="10"/>
      <color rgb="FFFF0000"/>
      <name val="Calibri"/>
      <family val="2"/>
      <scheme val="minor"/>
    </font>
    <font>
      <b/>
      <sz val="14"/>
      <color rgb="FF000000"/>
      <name val="Calibri"/>
      <family val="2"/>
    </font>
    <font>
      <sz val="11"/>
      <color theme="1"/>
      <name val="Calibri"/>
      <family val="2"/>
      <scheme val="minor"/>
    </font>
    <font>
      <sz val="9"/>
      <color indexed="81"/>
      <name val="Tahoma"/>
      <family val="2"/>
    </font>
    <font>
      <b/>
      <sz val="12"/>
      <color indexed="9"/>
      <name val="Calibri"/>
      <family val="2"/>
      <scheme val="minor"/>
    </font>
    <font>
      <b/>
      <sz val="11"/>
      <color indexed="8"/>
      <name val="Calibri"/>
      <family val="2"/>
      <scheme val="minor"/>
    </font>
    <font>
      <b/>
      <sz val="11"/>
      <color indexed="18"/>
      <name val="Calibri"/>
      <family val="2"/>
      <scheme val="minor"/>
    </font>
    <font>
      <sz val="10"/>
      <color indexed="9"/>
      <name val="Calibri"/>
      <family val="2"/>
      <scheme val="minor"/>
    </font>
    <font>
      <sz val="8"/>
      <color theme="1"/>
      <name val="Calibri"/>
      <family val="2"/>
      <scheme val="minor"/>
    </font>
    <font>
      <sz val="18"/>
      <color theme="1"/>
      <name val="Calibri"/>
      <family val="2"/>
      <scheme val="minor"/>
    </font>
    <font>
      <sz val="11"/>
      <color theme="0"/>
      <name val="Calibri"/>
      <family val="2"/>
      <scheme val="minor"/>
    </font>
  </fonts>
  <fills count="7">
    <fill>
      <patternFill patternType="none"/>
    </fill>
    <fill>
      <patternFill patternType="gray125"/>
    </fill>
    <fill>
      <patternFill patternType="solid">
        <fgColor indexed="20"/>
        <bgColor indexed="24"/>
      </patternFill>
    </fill>
    <fill>
      <patternFill patternType="solid">
        <fgColor indexed="22"/>
        <bgColor indexed="24"/>
      </patternFill>
    </fill>
    <fill>
      <patternFill patternType="solid">
        <fgColor indexed="22"/>
        <bgColor indexed="7"/>
      </patternFill>
    </fill>
    <fill>
      <patternFill patternType="solid">
        <fgColor theme="4" tint="0.59999389629810485"/>
        <bgColor indexed="64"/>
      </patternFill>
    </fill>
    <fill>
      <patternFill patternType="solid">
        <fgColor theme="5"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44" fontId="3" fillId="0" borderId="0" applyFont="0" applyFill="0" applyBorder="0" applyAlignment="0" applyProtection="0"/>
    <xf numFmtId="0" fontId="3" fillId="0" borderId="0" applyFill="0"/>
    <xf numFmtId="43" fontId="3" fillId="0" borderId="0" applyFont="0" applyFill="0" applyBorder="0" applyAlignment="0" applyProtection="0"/>
    <xf numFmtId="9" fontId="3" fillId="0" borderId="0" applyFont="0" applyFill="0" applyBorder="0" applyAlignment="0" applyProtection="0"/>
    <xf numFmtId="0" fontId="13" fillId="0" borderId="0"/>
    <xf numFmtId="0" fontId="3" fillId="0" borderId="0"/>
    <xf numFmtId="0" fontId="3" fillId="0" borderId="0"/>
    <xf numFmtId="0" fontId="13" fillId="0" borderId="0"/>
    <xf numFmtId="0" fontId="13" fillId="0" borderId="0"/>
    <xf numFmtId="44" fontId="13" fillId="0" borderId="0" applyFont="0" applyFill="0" applyBorder="0" applyAlignment="0" applyProtection="0"/>
    <xf numFmtId="9" fontId="13" fillId="0" borderId="0" applyFont="0" applyFill="0" applyBorder="0" applyAlignment="0" applyProtection="0"/>
  </cellStyleXfs>
  <cellXfs count="78">
    <xf numFmtId="0" fontId="0" fillId="0" borderId="0" xfId="0"/>
    <xf numFmtId="22" fontId="0" fillId="0" borderId="0" xfId="0" applyNumberFormat="1"/>
    <xf numFmtId="1" fontId="0" fillId="0" borderId="0" xfId="0" applyNumberFormat="1"/>
    <xf numFmtId="164" fontId="0" fillId="0" borderId="0" xfId="0" applyNumberFormat="1"/>
    <xf numFmtId="165" fontId="0" fillId="0" borderId="0" xfId="0" applyNumberFormat="1"/>
    <xf numFmtId="3" fontId="0" fillId="0" borderId="0" xfId="0" applyNumberFormat="1"/>
    <xf numFmtId="0" fontId="1" fillId="0" borderId="0" xfId="0" applyFont="1"/>
    <xf numFmtId="0" fontId="2" fillId="0" borderId="0" xfId="0" applyFont="1"/>
    <xf numFmtId="0" fontId="0" fillId="0" borderId="0" xfId="0" applyFont="1"/>
    <xf numFmtId="0" fontId="4" fillId="0" borderId="0" xfId="0" applyFont="1"/>
    <xf numFmtId="0" fontId="5" fillId="0" borderId="0" xfId="0" applyFont="1"/>
    <xf numFmtId="0" fontId="9" fillId="0" borderId="0" xfId="0" applyFont="1"/>
    <xf numFmtId="0" fontId="9" fillId="0" borderId="0" xfId="0" applyFont="1" applyAlignment="1">
      <alignment horizontal="left" indent="4"/>
    </xf>
    <xf numFmtId="0" fontId="9" fillId="0" borderId="0" xfId="0" applyFont="1" applyAlignment="1">
      <alignment horizontal="left" indent="2"/>
    </xf>
    <xf numFmtId="0" fontId="9" fillId="0" borderId="0" xfId="0" applyFont="1" applyAlignment="1">
      <alignment horizontal="left"/>
    </xf>
    <xf numFmtId="0" fontId="8" fillId="0" borderId="0" xfId="0" applyFont="1"/>
    <xf numFmtId="0" fontId="11" fillId="0" borderId="0" xfId="0" applyFont="1"/>
    <xf numFmtId="0" fontId="1" fillId="0" borderId="0" xfId="0" applyFont="1" applyAlignment="1">
      <alignment vertical="top"/>
    </xf>
    <xf numFmtId="0" fontId="0" fillId="0" borderId="0" xfId="0" quotePrefix="1"/>
    <xf numFmtId="166" fontId="0" fillId="0" borderId="0" xfId="0" applyNumberFormat="1" applyAlignment="1">
      <alignment shrinkToFit="1"/>
    </xf>
    <xf numFmtId="0" fontId="0" fillId="0" borderId="0" xfId="0" applyProtection="1">
      <protection locked="0"/>
    </xf>
    <xf numFmtId="0" fontId="3" fillId="0" borderId="0" xfId="1" applyFill="1" applyProtection="1">
      <protection locked="0"/>
    </xf>
    <xf numFmtId="0" fontId="0" fillId="0" borderId="7" xfId="0" applyBorder="1" applyProtection="1">
      <protection locked="0"/>
    </xf>
    <xf numFmtId="0" fontId="0" fillId="0" borderId="3" xfId="0" applyBorder="1" applyAlignment="1" applyProtection="1">
      <alignment horizontal="center"/>
      <protection locked="0"/>
    </xf>
    <xf numFmtId="0" fontId="0" fillId="0" borderId="8" xfId="0" applyBorder="1" applyAlignment="1" applyProtection="1">
      <alignment horizontal="right"/>
      <protection locked="0"/>
    </xf>
    <xf numFmtId="0" fontId="0" fillId="0" borderId="5" xfId="0" applyBorder="1" applyAlignment="1" applyProtection="1">
      <alignment horizontal="right"/>
      <protection locked="0"/>
    </xf>
    <xf numFmtId="0" fontId="0" fillId="0" borderId="0" xfId="0" applyNumberFormat="1" applyProtection="1">
      <protection locked="0"/>
    </xf>
    <xf numFmtId="44" fontId="3" fillId="0" borderId="0" xfId="1" applyNumberFormat="1" applyProtection="1">
      <protection locked="0"/>
    </xf>
    <xf numFmtId="44" fontId="0" fillId="0" borderId="0" xfId="0" applyNumberFormat="1" applyProtection="1">
      <protection locked="0"/>
    </xf>
    <xf numFmtId="44" fontId="3" fillId="0" borderId="0" xfId="11" applyFont="1" applyProtection="1">
      <protection locked="0"/>
    </xf>
    <xf numFmtId="44" fontId="3" fillId="0" borderId="0" xfId="11" applyFont="1" applyFill="1" applyProtection="1">
      <protection locked="0"/>
    </xf>
    <xf numFmtId="44" fontId="0" fillId="0" borderId="0" xfId="11" applyFont="1" applyProtection="1">
      <protection locked="0"/>
    </xf>
    <xf numFmtId="44" fontId="0" fillId="0" borderId="0" xfId="11" applyNumberFormat="1" applyFont="1" applyProtection="1">
      <protection locked="0"/>
    </xf>
    <xf numFmtId="44" fontId="3" fillId="0" borderId="0" xfId="11" applyNumberFormat="1" applyFont="1" applyProtection="1">
      <protection locked="0"/>
    </xf>
    <xf numFmtId="0" fontId="0" fillId="0" borderId="0" xfId="0" applyFill="1" applyBorder="1" applyAlignment="1"/>
    <xf numFmtId="44" fontId="0" fillId="0" borderId="0" xfId="0" applyNumberFormat="1" applyFill="1" applyBorder="1" applyAlignment="1"/>
    <xf numFmtId="167" fontId="0" fillId="0" borderId="0" xfId="0" applyNumberFormat="1" applyFill="1" applyBorder="1" applyAlignment="1"/>
    <xf numFmtId="44" fontId="0" fillId="0" borderId="17" xfId="0" applyNumberFormat="1" applyFill="1" applyBorder="1" applyAlignment="1"/>
    <xf numFmtId="0" fontId="15" fillId="2" borderId="18" xfId="0" applyFont="1" applyFill="1" applyBorder="1" applyAlignment="1">
      <alignment horizontal="left"/>
    </xf>
    <xf numFmtId="0" fontId="15" fillId="2" borderId="16" xfId="0" applyFont="1" applyFill="1" applyBorder="1" applyAlignment="1">
      <alignment horizontal="left"/>
    </xf>
    <xf numFmtId="0" fontId="0" fillId="0" borderId="19" xfId="0" applyFill="1" applyBorder="1" applyAlignment="1"/>
    <xf numFmtId="0" fontId="16" fillId="3" borderId="0" xfId="0" applyFont="1" applyFill="1" applyBorder="1" applyAlignment="1">
      <alignment horizontal="left"/>
    </xf>
    <xf numFmtId="0" fontId="17" fillId="3" borderId="19" xfId="0" applyFont="1" applyFill="1" applyBorder="1" applyAlignment="1">
      <alignment horizontal="left"/>
    </xf>
    <xf numFmtId="0" fontId="16" fillId="3" borderId="17" xfId="0" applyFont="1" applyFill="1" applyBorder="1" applyAlignment="1">
      <alignment horizontal="left"/>
    </xf>
    <xf numFmtId="0" fontId="18" fillId="2" borderId="16" xfId="0" applyFont="1" applyFill="1" applyBorder="1" applyAlignment="1">
      <alignment horizontal="right"/>
    </xf>
    <xf numFmtId="0" fontId="18" fillId="2" borderId="18" xfId="0" applyFont="1" applyFill="1" applyBorder="1" applyAlignment="1">
      <alignment horizontal="right"/>
    </xf>
    <xf numFmtId="44" fontId="0" fillId="4" borderId="0" xfId="0" applyNumberFormat="1" applyFill="1" applyBorder="1" applyAlignment="1"/>
    <xf numFmtId="0" fontId="0" fillId="4" borderId="0" xfId="0" applyFill="1" applyBorder="1" applyAlignment="1"/>
    <xf numFmtId="167" fontId="0" fillId="4" borderId="0" xfId="0" applyNumberFormat="1" applyFill="1" applyBorder="1" applyAlignment="1"/>
    <xf numFmtId="0" fontId="19" fillId="0" borderId="0" xfId="0" applyFont="1" applyFill="1" applyBorder="1" applyAlignment="1">
      <alignment vertical="top" wrapText="1"/>
    </xf>
    <xf numFmtId="0" fontId="0" fillId="5" borderId="0" xfId="0" applyFill="1" applyAlignment="1" applyProtection="1">
      <alignment horizontal="center" wrapText="1"/>
      <protection locked="0"/>
    </xf>
    <xf numFmtId="44" fontId="0" fillId="5" borderId="11" xfId="0" applyNumberFormat="1" applyFill="1" applyBorder="1" applyProtection="1">
      <protection locked="0"/>
    </xf>
    <xf numFmtId="44" fontId="0" fillId="5" borderId="6" xfId="11" applyFont="1" applyFill="1" applyBorder="1" applyProtection="1">
      <protection locked="0"/>
    </xf>
    <xf numFmtId="44" fontId="0" fillId="5" borderId="14" xfId="0" applyNumberFormat="1" applyFill="1" applyBorder="1" applyProtection="1">
      <protection locked="0"/>
    </xf>
    <xf numFmtId="44" fontId="0" fillId="5" borderId="1" xfId="0" applyNumberFormat="1" applyFill="1" applyBorder="1" applyProtection="1">
      <protection locked="0"/>
    </xf>
    <xf numFmtId="44" fontId="0" fillId="5" borderId="1" xfId="11" applyNumberFormat="1" applyFont="1" applyFill="1" applyBorder="1" applyProtection="1">
      <protection locked="0"/>
    </xf>
    <xf numFmtId="0" fontId="0" fillId="5" borderId="0" xfId="0" applyFill="1" applyProtection="1">
      <protection locked="0"/>
    </xf>
    <xf numFmtId="0" fontId="0" fillId="6" borderId="0" xfId="0" applyFill="1" applyProtection="1">
      <protection locked="0"/>
    </xf>
    <xf numFmtId="170" fontId="0" fillId="6" borderId="3" xfId="0" applyNumberFormat="1" applyFill="1" applyBorder="1" applyAlignment="1" applyProtection="1">
      <alignment horizontal="center"/>
      <protection locked="0"/>
    </xf>
    <xf numFmtId="168" fontId="0" fillId="6" borderId="5" xfId="0" applyNumberFormat="1" applyFill="1" applyBorder="1" applyAlignment="1" applyProtection="1">
      <alignment horizontal="right"/>
      <protection locked="0"/>
    </xf>
    <xf numFmtId="169" fontId="0" fillId="6" borderId="15" xfId="0" applyNumberFormat="1" applyFill="1" applyBorder="1" applyAlignment="1" applyProtection="1">
      <alignment horizontal="right"/>
      <protection locked="0"/>
    </xf>
    <xf numFmtId="44" fontId="0" fillId="6" borderId="4" xfId="11" applyFont="1" applyFill="1" applyBorder="1" applyProtection="1">
      <protection locked="0"/>
    </xf>
    <xf numFmtId="44" fontId="0" fillId="6" borderId="6" xfId="11" applyFont="1" applyFill="1" applyBorder="1" applyProtection="1">
      <protection locked="0"/>
    </xf>
    <xf numFmtId="0" fontId="0" fillId="6" borderId="6" xfId="0" applyFill="1" applyBorder="1" applyProtection="1">
      <protection locked="0"/>
    </xf>
    <xf numFmtId="167" fontId="0" fillId="6" borderId="14" xfId="12" applyNumberFormat="1" applyFont="1" applyFill="1" applyBorder="1" applyProtection="1">
      <protection locked="0"/>
    </xf>
    <xf numFmtId="0" fontId="0" fillId="6" borderId="14" xfId="0" applyFill="1" applyBorder="1" applyProtection="1">
      <protection locked="0"/>
    </xf>
    <xf numFmtId="0" fontId="21" fillId="0" borderId="0" xfId="0" applyFont="1" applyFill="1" applyAlignment="1" applyProtection="1">
      <alignment horizontal="center"/>
      <protection locked="0"/>
    </xf>
    <xf numFmtId="0" fontId="21" fillId="0" borderId="0" xfId="0" applyFont="1" applyFill="1" applyProtection="1"/>
    <xf numFmtId="0" fontId="21" fillId="0" borderId="0" xfId="0" applyFont="1" applyProtection="1"/>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0" fillId="0" borderId="5" xfId="0" applyBorder="1" applyAlignment="1" applyProtection="1">
      <alignment horizontal="left"/>
      <protection locked="0"/>
    </xf>
    <xf numFmtId="0" fontId="0" fillId="0" borderId="1"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20" fillId="0" borderId="0" xfId="0" applyFont="1" applyAlignment="1" applyProtection="1">
      <alignment horizont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cellXfs>
  <cellStyles count="13">
    <cellStyle name="Comma 2" xfId="4" xr:uid="{00000000-0005-0000-0000-000000000000}"/>
    <cellStyle name="Currency" xfId="11" builtinId="4"/>
    <cellStyle name="Currency 2" xfId="2" xr:uid="{00000000-0005-0000-0000-000001000000}"/>
    <cellStyle name="Normal" xfId="0" builtinId="0"/>
    <cellStyle name="Normal 2" xfId="1" xr:uid="{00000000-0005-0000-0000-000003000000}"/>
    <cellStyle name="Normal 2 2" xfId="6" xr:uid="{00000000-0005-0000-0000-000004000000}"/>
    <cellStyle name="Normal 2 2 2" xfId="8" xr:uid="{00000000-0005-0000-0000-000005000000}"/>
    <cellStyle name="Normal 3" xfId="3" xr:uid="{00000000-0005-0000-0000-000006000000}"/>
    <cellStyle name="Normal 3 2" xfId="7" xr:uid="{00000000-0005-0000-0000-000007000000}"/>
    <cellStyle name="Normal 4" xfId="9" xr:uid="{00000000-0005-0000-0000-000008000000}"/>
    <cellStyle name="Normal 5" xfId="10" xr:uid="{00000000-0005-0000-0000-000009000000}"/>
    <cellStyle name="Percent" xfId="12" builtinId="5"/>
    <cellStyle name="Percent 2" xfId="5" xr:uid="{00000000-0005-0000-0000-00000A000000}"/>
  </cellStyles>
  <dxfs count="1">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793750</xdr:colOff>
          <xdr:row>0</xdr:row>
          <xdr:rowOff>317500</xdr:rowOff>
        </xdr:from>
        <xdr:to>
          <xdr:col>0</xdr:col>
          <xdr:colOff>2698750</xdr:colOff>
          <xdr:row>1</xdr:row>
          <xdr:rowOff>50800</xdr:rowOff>
        </xdr:to>
        <xdr:sp macro="" textlink="">
          <xdr:nvSpPr>
            <xdr:cNvPr id="19459" name="Button 3" hidden="1">
              <a:extLst>
                <a:ext uri="{63B3BB69-23CF-44E3-9099-C40C66FF867C}">
                  <a14:compatExt spid="_x0000_s19459"/>
                </a:ext>
                <a:ext uri="{FF2B5EF4-FFF2-40B4-BE49-F238E27FC236}">
                  <a16:creationId xmlns:a16="http://schemas.microsoft.com/office/drawing/2014/main" id="{00000000-0008-0000-0500-0000034C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400" b="1" i="0" u="none" strike="noStrike" baseline="0">
                  <a:solidFill>
                    <a:srgbClr val="000000"/>
                  </a:solidFill>
                  <a:latin typeface="Calibri"/>
                  <a:cs typeface="Calibri"/>
                </a:rPr>
                <a:t>Create Template </a:t>
              </a:r>
            </a:p>
            <a:p>
              <a:pPr algn="ctr" rtl="0">
                <a:defRPr sz="1000"/>
              </a:pPr>
              <a:r>
                <a:rPr lang="en-US" sz="1400" b="1" i="0" u="none" strike="noStrike" baseline="0">
                  <a:solidFill>
                    <a:srgbClr val="000000"/>
                  </a:solidFill>
                  <a:latin typeface="Calibri"/>
                  <a:cs typeface="Calibri"/>
                </a:rPr>
                <a:t>Student File</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370"/>
  <sheetViews>
    <sheetView tabSelected="1" zoomScale="90" zoomScaleNormal="90" workbookViewId="0">
      <selection activeCell="AA1" sqref="AA1:AC6"/>
    </sheetView>
  </sheetViews>
  <sheetFormatPr defaultColWidth="9.1796875" defaultRowHeight="14.5" x14ac:dyDescent="0.35"/>
  <cols>
    <col min="1" max="1" width="7.7265625" style="20" bestFit="1" customWidth="1"/>
    <col min="2" max="3" width="16.26953125" style="20" customWidth="1"/>
    <col min="4" max="4" width="19.26953125" style="20" bestFit="1" customWidth="1"/>
    <col min="5" max="5" width="16.26953125" style="20" customWidth="1"/>
    <col min="6" max="6" width="20" style="20" customWidth="1"/>
    <col min="7" max="7" width="16.26953125" style="20" customWidth="1"/>
    <col min="8" max="28" width="9.1796875" style="20"/>
    <col min="29" max="29" width="10" style="20" bestFit="1" customWidth="1"/>
    <col min="30" max="16384" width="9.1796875" style="20"/>
  </cols>
  <sheetData>
    <row r="1" spans="1:29" ht="23.5" x14ac:dyDescent="0.55000000000000004">
      <c r="A1" s="76" t="s">
        <v>78</v>
      </c>
      <c r="B1" s="77"/>
      <c r="C1" s="61">
        <v>170000</v>
      </c>
      <c r="E1" s="75" t="s">
        <v>152</v>
      </c>
      <c r="F1" s="75"/>
      <c r="G1" s="75"/>
    </row>
    <row r="2" spans="1:29" x14ac:dyDescent="0.35">
      <c r="A2" s="71" t="s">
        <v>77</v>
      </c>
      <c r="B2" s="72"/>
      <c r="C2" s="62">
        <f>C1*0.2</f>
        <v>34000</v>
      </c>
      <c r="E2" s="66" t="s">
        <v>76</v>
      </c>
      <c r="F2" s="66" t="s">
        <v>75</v>
      </c>
      <c r="G2" s="66" t="s">
        <v>81</v>
      </c>
      <c r="AA2" s="68" t="s">
        <v>103</v>
      </c>
      <c r="AB2" s="68" t="s">
        <v>104</v>
      </c>
      <c r="AC2" s="68">
        <v>900726961</v>
      </c>
    </row>
    <row r="3" spans="1:29" ht="15" thickBot="1" x14ac:dyDescent="0.4">
      <c r="A3" s="71" t="s">
        <v>95</v>
      </c>
      <c r="B3" s="72"/>
      <c r="C3" s="63">
        <v>30</v>
      </c>
      <c r="E3" s="67" t="s">
        <v>103</v>
      </c>
      <c r="F3" s="67" t="s">
        <v>104</v>
      </c>
      <c r="G3" s="67">
        <v>900726961</v>
      </c>
    </row>
    <row r="4" spans="1:29" x14ac:dyDescent="0.35">
      <c r="A4" s="71" t="s">
        <v>84</v>
      </c>
      <c r="B4" s="72"/>
      <c r="C4" s="63">
        <v>12</v>
      </c>
      <c r="D4" s="22"/>
      <c r="E4" s="23" t="s">
        <v>86</v>
      </c>
      <c r="F4" s="58">
        <v>1</v>
      </c>
      <c r="G4" s="58">
        <v>10</v>
      </c>
      <c r="I4" s="57"/>
      <c r="J4" s="20" t="s">
        <v>94</v>
      </c>
    </row>
    <row r="5" spans="1:29" ht="15" thickBot="1" x14ac:dyDescent="0.4">
      <c r="A5" s="73" t="s">
        <v>102</v>
      </c>
      <c r="B5" s="74"/>
      <c r="C5" s="64">
        <v>5.5E-2</v>
      </c>
      <c r="D5" s="24" t="s">
        <v>99</v>
      </c>
      <c r="E5" s="54">
        <f>SUM(D11:D370,C2)</f>
        <v>311991.22000000067</v>
      </c>
      <c r="F5" s="54">
        <f ca="1">SUM(INDIRECT("D"&amp;$C$4*F4+10-C4+1&amp;":D"&amp;$C$4*F4+"10"))</f>
        <v>9266.2800000000025</v>
      </c>
      <c r="G5" s="54">
        <f ca="1">SUM(INDIRECT("D"&amp;$C$4*G4+10-$C$4+1&amp;":D"&amp;$C$4*G$4+10))</f>
        <v>9266.2800000000025</v>
      </c>
      <c r="I5" s="56"/>
      <c r="J5" s="20" t="s">
        <v>100</v>
      </c>
    </row>
    <row r="6" spans="1:29" x14ac:dyDescent="0.35">
      <c r="A6" s="69" t="s">
        <v>74</v>
      </c>
      <c r="B6" s="70"/>
      <c r="C6" s="51">
        <f>C1-C2</f>
        <v>136000</v>
      </c>
      <c r="D6" s="24" t="s">
        <v>73</v>
      </c>
      <c r="E6" s="54">
        <f>SUM(E11:E370)</f>
        <v>141991.22000000009</v>
      </c>
      <c r="F6" s="54">
        <f ca="1">SUM(INDIRECT("E"&amp;$C$4*F$4+10-$C$4+1&amp;":E"&amp;$C$4*$F$4+10))</f>
        <v>7434.2799999999988</v>
      </c>
      <c r="G6" s="54">
        <f ca="1">SUM(INDIRECT("E"&amp;$C$4*G$4+10-$C$4+1&amp;":E"&amp;$C$4*G$4+10))</f>
        <v>6264.2800000000007</v>
      </c>
    </row>
    <row r="7" spans="1:29" x14ac:dyDescent="0.35">
      <c r="A7" s="71" t="s">
        <v>96</v>
      </c>
      <c r="B7" s="72"/>
      <c r="C7" s="52">
        <f>ROUND(ABS(PMT(C5/C4,C4*C3,C6)),2)</f>
        <v>772.19</v>
      </c>
      <c r="D7" s="25" t="s">
        <v>91</v>
      </c>
      <c r="E7" s="54">
        <f>SUM(F11:F370)</f>
        <v>135999.99999999994</v>
      </c>
      <c r="F7" s="54">
        <f ca="1">F5-F6</f>
        <v>1832.0000000000036</v>
      </c>
      <c r="G7" s="54">
        <f ca="1">G5-G6</f>
        <v>3002.0000000000018</v>
      </c>
    </row>
    <row r="8" spans="1:29" ht="15" thickBot="1" x14ac:dyDescent="0.4">
      <c r="A8" s="73" t="s">
        <v>97</v>
      </c>
      <c r="B8" s="74"/>
      <c r="C8" s="65">
        <v>0</v>
      </c>
      <c r="D8" s="59">
        <v>0.1</v>
      </c>
      <c r="E8" s="55">
        <f>ROUND($D8*E$6,2)</f>
        <v>14199.12</v>
      </c>
      <c r="F8" s="55">
        <f ca="1">ROUND($D8*F$6,2)</f>
        <v>743.43</v>
      </c>
      <c r="G8" s="55">
        <f t="shared" ref="G8:G9" ca="1" si="0">ROUND($D8*G$6,2)</f>
        <v>626.42999999999995</v>
      </c>
    </row>
    <row r="9" spans="1:29" ht="15" thickBot="1" x14ac:dyDescent="0.4">
      <c r="A9" s="73" t="s">
        <v>98</v>
      </c>
      <c r="B9" s="74"/>
      <c r="C9" s="53">
        <f>C7+C8</f>
        <v>772.19</v>
      </c>
      <c r="D9" s="60">
        <v>0.24</v>
      </c>
      <c r="E9" s="55">
        <f>ROUND($D9*E$6,2)</f>
        <v>34077.89</v>
      </c>
      <c r="F9" s="55">
        <f ca="1">ROUND($D9*F$6,2)</f>
        <v>1784.23</v>
      </c>
      <c r="G9" s="55">
        <f t="shared" ca="1" si="0"/>
        <v>1503.43</v>
      </c>
    </row>
    <row r="10" spans="1:29" ht="29" x14ac:dyDescent="0.35">
      <c r="A10" s="50" t="s">
        <v>101</v>
      </c>
      <c r="B10" s="50" t="s">
        <v>79</v>
      </c>
      <c r="C10" s="50" t="s">
        <v>82</v>
      </c>
      <c r="D10" s="50" t="s">
        <v>85</v>
      </c>
      <c r="E10" s="50" t="s">
        <v>80</v>
      </c>
      <c r="F10" s="50" t="s">
        <v>92</v>
      </c>
      <c r="G10" s="50" t="s">
        <v>83</v>
      </c>
    </row>
    <row r="11" spans="1:29" x14ac:dyDescent="0.35">
      <c r="A11" s="26">
        <f>IF(ROW()-10&gt;$C$3*$C$4,"",ROW()-10)</f>
        <v>1</v>
      </c>
      <c r="B11" s="29">
        <f>$C$6</f>
        <v>136000</v>
      </c>
      <c r="C11" s="30"/>
      <c r="D11" s="27">
        <f>IF(A11=$C$3*$C$4,B11+E11,$C$9+C11)</f>
        <v>772.19</v>
      </c>
      <c r="E11" s="29">
        <f>ROUND(B11*($C$5/$C$4),2)</f>
        <v>623.33000000000004</v>
      </c>
      <c r="F11" s="32">
        <f>D11-E11</f>
        <v>148.86000000000001</v>
      </c>
      <c r="G11" s="28">
        <f>B11-F11</f>
        <v>135851.14000000001</v>
      </c>
    </row>
    <row r="12" spans="1:29" x14ac:dyDescent="0.35">
      <c r="A12" s="26">
        <f t="shared" ref="A12:A75" si="1">IF(ROW()-10&gt;$C$3*$C$4,"",ROW()-10)</f>
        <v>2</v>
      </c>
      <c r="B12" s="33">
        <f>IF(A12="","",G11)</f>
        <v>135851.14000000001</v>
      </c>
      <c r="C12" s="30"/>
      <c r="D12" s="27">
        <f>IF(ROW()=($C$3*$C$4)+10,$G11+$E12,IF(A12="","",MIN(B12+E12,$C$9+$C12)))</f>
        <v>772.19</v>
      </c>
      <c r="E12" s="29">
        <f>IF(A12="","",ROUND(B12*($C$5/$C$4),2))</f>
        <v>622.65</v>
      </c>
      <c r="F12" s="31">
        <f>IF(A12="","",D12-E12)</f>
        <v>149.54000000000008</v>
      </c>
      <c r="G12" s="28">
        <f>IFERROR(IF(B12-F12&gt;=0,B12-F12,""),"")</f>
        <v>135701.6</v>
      </c>
    </row>
    <row r="13" spans="1:29" x14ac:dyDescent="0.35">
      <c r="A13" s="26">
        <f t="shared" si="1"/>
        <v>3</v>
      </c>
      <c r="B13" s="33">
        <f>IF(A13="","",G12)</f>
        <v>135701.6</v>
      </c>
      <c r="C13" s="21"/>
      <c r="D13" s="27">
        <f t="shared" ref="D13:D76" si="2">IF(ROW()=($C$3*$C$4)+10,$G12+$E13,IF(A13="","",MIN(B13+E13,$C$9+$C13)))</f>
        <v>772.19</v>
      </c>
      <c r="E13" s="29">
        <f t="shared" ref="E13:E76" si="3">IF(A13="","",ROUND(B13*($C$5/$C$4),2))</f>
        <v>621.97</v>
      </c>
      <c r="F13" s="31">
        <f t="shared" ref="F13:F76" si="4">IF(A13="","",D13-E13)</f>
        <v>150.22000000000003</v>
      </c>
      <c r="G13" s="28">
        <f>IFERROR(IF(B13-F13&gt;=0,B13-F13,""),"")</f>
        <v>135551.38</v>
      </c>
    </row>
    <row r="14" spans="1:29" x14ac:dyDescent="0.35">
      <c r="A14" s="26">
        <f t="shared" si="1"/>
        <v>4</v>
      </c>
      <c r="B14" s="33">
        <f t="shared" ref="B14:B76" si="5">IF(A14="","",G13)</f>
        <v>135551.38</v>
      </c>
      <c r="C14" s="21"/>
      <c r="D14" s="27">
        <f t="shared" si="2"/>
        <v>772.19</v>
      </c>
      <c r="E14" s="29">
        <f t="shared" si="3"/>
        <v>621.28</v>
      </c>
      <c r="F14" s="31">
        <f t="shared" si="4"/>
        <v>150.91000000000008</v>
      </c>
      <c r="G14" s="28">
        <f t="shared" ref="G14:G76" si="6">IFERROR(IF(B14-F14&gt;=0,B14-F14,""),"")</f>
        <v>135400.47</v>
      </c>
    </row>
    <row r="15" spans="1:29" x14ac:dyDescent="0.35">
      <c r="A15" s="26">
        <f t="shared" si="1"/>
        <v>5</v>
      </c>
      <c r="B15" s="33">
        <f t="shared" si="5"/>
        <v>135400.47</v>
      </c>
      <c r="C15" s="21"/>
      <c r="D15" s="27">
        <f t="shared" si="2"/>
        <v>772.19</v>
      </c>
      <c r="E15" s="29">
        <f t="shared" si="3"/>
        <v>620.59</v>
      </c>
      <c r="F15" s="31">
        <f t="shared" si="4"/>
        <v>151.60000000000002</v>
      </c>
      <c r="G15" s="28">
        <f t="shared" si="6"/>
        <v>135248.87</v>
      </c>
    </row>
    <row r="16" spans="1:29" x14ac:dyDescent="0.35">
      <c r="A16" s="26">
        <f t="shared" si="1"/>
        <v>6</v>
      </c>
      <c r="B16" s="33">
        <f t="shared" si="5"/>
        <v>135248.87</v>
      </c>
      <c r="C16" s="21"/>
      <c r="D16" s="27">
        <f t="shared" si="2"/>
        <v>772.19</v>
      </c>
      <c r="E16" s="29">
        <f t="shared" si="3"/>
        <v>619.89</v>
      </c>
      <c r="F16" s="31">
        <f t="shared" si="4"/>
        <v>152.30000000000007</v>
      </c>
      <c r="G16" s="28">
        <f t="shared" si="6"/>
        <v>135096.57</v>
      </c>
    </row>
    <row r="17" spans="1:7" x14ac:dyDescent="0.35">
      <c r="A17" s="26">
        <f t="shared" si="1"/>
        <v>7</v>
      </c>
      <c r="B17" s="33">
        <f t="shared" si="5"/>
        <v>135096.57</v>
      </c>
      <c r="C17" s="21"/>
      <c r="D17" s="27">
        <f t="shared" si="2"/>
        <v>772.19</v>
      </c>
      <c r="E17" s="29">
        <f t="shared" si="3"/>
        <v>619.19000000000005</v>
      </c>
      <c r="F17" s="31">
        <f t="shared" si="4"/>
        <v>153</v>
      </c>
      <c r="G17" s="28">
        <f t="shared" si="6"/>
        <v>134943.57</v>
      </c>
    </row>
    <row r="18" spans="1:7" x14ac:dyDescent="0.35">
      <c r="A18" s="26">
        <f t="shared" si="1"/>
        <v>8</v>
      </c>
      <c r="B18" s="33">
        <f t="shared" si="5"/>
        <v>134943.57</v>
      </c>
      <c r="C18" s="21"/>
      <c r="D18" s="27">
        <f t="shared" si="2"/>
        <v>772.19</v>
      </c>
      <c r="E18" s="29">
        <f t="shared" si="3"/>
        <v>618.49</v>
      </c>
      <c r="F18" s="31">
        <f t="shared" si="4"/>
        <v>153.70000000000005</v>
      </c>
      <c r="G18" s="28">
        <f t="shared" si="6"/>
        <v>134789.87</v>
      </c>
    </row>
    <row r="19" spans="1:7" x14ac:dyDescent="0.35">
      <c r="A19" s="26">
        <f t="shared" si="1"/>
        <v>9</v>
      </c>
      <c r="B19" s="33">
        <f t="shared" si="5"/>
        <v>134789.87</v>
      </c>
      <c r="C19" s="21"/>
      <c r="D19" s="27">
        <f t="shared" si="2"/>
        <v>772.19</v>
      </c>
      <c r="E19" s="29">
        <f t="shared" si="3"/>
        <v>617.79</v>
      </c>
      <c r="F19" s="31">
        <f t="shared" si="4"/>
        <v>154.40000000000009</v>
      </c>
      <c r="G19" s="28">
        <f t="shared" si="6"/>
        <v>134635.47</v>
      </c>
    </row>
    <row r="20" spans="1:7" x14ac:dyDescent="0.35">
      <c r="A20" s="26">
        <f t="shared" si="1"/>
        <v>10</v>
      </c>
      <c r="B20" s="33">
        <f t="shared" si="5"/>
        <v>134635.47</v>
      </c>
      <c r="C20" s="21"/>
      <c r="D20" s="27">
        <f t="shared" si="2"/>
        <v>772.19</v>
      </c>
      <c r="E20" s="29">
        <f t="shared" si="3"/>
        <v>617.08000000000004</v>
      </c>
      <c r="F20" s="31">
        <f t="shared" si="4"/>
        <v>155.11000000000001</v>
      </c>
      <c r="G20" s="28">
        <f t="shared" si="6"/>
        <v>134480.36000000002</v>
      </c>
    </row>
    <row r="21" spans="1:7" x14ac:dyDescent="0.35">
      <c r="A21" s="26">
        <f t="shared" si="1"/>
        <v>11</v>
      </c>
      <c r="B21" s="33">
        <f t="shared" si="5"/>
        <v>134480.36000000002</v>
      </c>
      <c r="C21" s="21"/>
      <c r="D21" s="27">
        <f t="shared" si="2"/>
        <v>772.19</v>
      </c>
      <c r="E21" s="29">
        <f t="shared" si="3"/>
        <v>616.37</v>
      </c>
      <c r="F21" s="31">
        <f t="shared" si="4"/>
        <v>155.82000000000005</v>
      </c>
      <c r="G21" s="28">
        <f t="shared" si="6"/>
        <v>134324.54</v>
      </c>
    </row>
    <row r="22" spans="1:7" x14ac:dyDescent="0.35">
      <c r="A22" s="26">
        <f t="shared" si="1"/>
        <v>12</v>
      </c>
      <c r="B22" s="33">
        <f t="shared" si="5"/>
        <v>134324.54</v>
      </c>
      <c r="C22" s="21"/>
      <c r="D22" s="27">
        <f t="shared" si="2"/>
        <v>772.19</v>
      </c>
      <c r="E22" s="29">
        <f t="shared" si="3"/>
        <v>615.65</v>
      </c>
      <c r="F22" s="31">
        <f t="shared" si="4"/>
        <v>156.54000000000008</v>
      </c>
      <c r="G22" s="28">
        <f t="shared" si="6"/>
        <v>134168</v>
      </c>
    </row>
    <row r="23" spans="1:7" x14ac:dyDescent="0.35">
      <c r="A23" s="26">
        <f t="shared" si="1"/>
        <v>13</v>
      </c>
      <c r="B23" s="33">
        <f t="shared" si="5"/>
        <v>134168</v>
      </c>
      <c r="C23" s="21"/>
      <c r="D23" s="27">
        <f t="shared" si="2"/>
        <v>772.19</v>
      </c>
      <c r="E23" s="29">
        <f t="shared" si="3"/>
        <v>614.94000000000005</v>
      </c>
      <c r="F23" s="31">
        <f t="shared" si="4"/>
        <v>157.25</v>
      </c>
      <c r="G23" s="28">
        <f t="shared" si="6"/>
        <v>134010.75</v>
      </c>
    </row>
    <row r="24" spans="1:7" x14ac:dyDescent="0.35">
      <c r="A24" s="26">
        <f t="shared" si="1"/>
        <v>14</v>
      </c>
      <c r="B24" s="33">
        <f t="shared" si="5"/>
        <v>134010.75</v>
      </c>
      <c r="C24" s="21"/>
      <c r="D24" s="27">
        <f t="shared" si="2"/>
        <v>772.19</v>
      </c>
      <c r="E24" s="29">
        <f t="shared" si="3"/>
        <v>614.22</v>
      </c>
      <c r="F24" s="31">
        <f t="shared" si="4"/>
        <v>157.97000000000003</v>
      </c>
      <c r="G24" s="28">
        <f t="shared" si="6"/>
        <v>133852.78</v>
      </c>
    </row>
    <row r="25" spans="1:7" x14ac:dyDescent="0.35">
      <c r="A25" s="26">
        <f t="shared" si="1"/>
        <v>15</v>
      </c>
      <c r="B25" s="33">
        <f t="shared" si="5"/>
        <v>133852.78</v>
      </c>
      <c r="C25" s="21"/>
      <c r="D25" s="27">
        <f t="shared" si="2"/>
        <v>772.19</v>
      </c>
      <c r="E25" s="29">
        <f t="shared" si="3"/>
        <v>613.49</v>
      </c>
      <c r="F25" s="31">
        <f t="shared" si="4"/>
        <v>158.70000000000005</v>
      </c>
      <c r="G25" s="28">
        <f t="shared" si="6"/>
        <v>133694.07999999999</v>
      </c>
    </row>
    <row r="26" spans="1:7" x14ac:dyDescent="0.35">
      <c r="A26" s="26">
        <f t="shared" si="1"/>
        <v>16</v>
      </c>
      <c r="B26" s="33">
        <f t="shared" si="5"/>
        <v>133694.07999999999</v>
      </c>
      <c r="C26" s="21"/>
      <c r="D26" s="27">
        <f t="shared" si="2"/>
        <v>772.19</v>
      </c>
      <c r="E26" s="29">
        <f t="shared" si="3"/>
        <v>612.76</v>
      </c>
      <c r="F26" s="31">
        <f t="shared" si="4"/>
        <v>159.43000000000006</v>
      </c>
      <c r="G26" s="28">
        <f t="shared" si="6"/>
        <v>133534.65</v>
      </c>
    </row>
    <row r="27" spans="1:7" x14ac:dyDescent="0.35">
      <c r="A27" s="26">
        <f t="shared" si="1"/>
        <v>17</v>
      </c>
      <c r="B27" s="33">
        <f t="shared" si="5"/>
        <v>133534.65</v>
      </c>
      <c r="C27" s="21"/>
      <c r="D27" s="27">
        <f t="shared" si="2"/>
        <v>772.19</v>
      </c>
      <c r="E27" s="29">
        <f t="shared" si="3"/>
        <v>612.03</v>
      </c>
      <c r="F27" s="31">
        <f t="shared" si="4"/>
        <v>160.16000000000008</v>
      </c>
      <c r="G27" s="28">
        <f t="shared" si="6"/>
        <v>133374.49</v>
      </c>
    </row>
    <row r="28" spans="1:7" x14ac:dyDescent="0.35">
      <c r="A28" s="26">
        <f t="shared" si="1"/>
        <v>18</v>
      </c>
      <c r="B28" s="33">
        <f t="shared" si="5"/>
        <v>133374.49</v>
      </c>
      <c r="C28" s="21"/>
      <c r="D28" s="27">
        <f t="shared" si="2"/>
        <v>772.19</v>
      </c>
      <c r="E28" s="29">
        <f t="shared" si="3"/>
        <v>611.29999999999995</v>
      </c>
      <c r="F28" s="31">
        <f t="shared" si="4"/>
        <v>160.8900000000001</v>
      </c>
      <c r="G28" s="28">
        <f t="shared" si="6"/>
        <v>133213.59999999998</v>
      </c>
    </row>
    <row r="29" spans="1:7" x14ac:dyDescent="0.35">
      <c r="A29" s="26">
        <f t="shared" si="1"/>
        <v>19</v>
      </c>
      <c r="B29" s="33">
        <f t="shared" si="5"/>
        <v>133213.59999999998</v>
      </c>
      <c r="C29" s="21"/>
      <c r="D29" s="27">
        <f t="shared" si="2"/>
        <v>772.19</v>
      </c>
      <c r="E29" s="29">
        <f t="shared" si="3"/>
        <v>610.55999999999995</v>
      </c>
      <c r="F29" s="31">
        <f t="shared" si="4"/>
        <v>161.63000000000011</v>
      </c>
      <c r="G29" s="28">
        <f t="shared" si="6"/>
        <v>133051.96999999997</v>
      </c>
    </row>
    <row r="30" spans="1:7" x14ac:dyDescent="0.35">
      <c r="A30" s="26">
        <f t="shared" si="1"/>
        <v>20</v>
      </c>
      <c r="B30" s="33">
        <f t="shared" si="5"/>
        <v>133051.96999999997</v>
      </c>
      <c r="C30" s="21"/>
      <c r="D30" s="27">
        <f t="shared" si="2"/>
        <v>772.19</v>
      </c>
      <c r="E30" s="29">
        <f t="shared" si="3"/>
        <v>609.82000000000005</v>
      </c>
      <c r="F30" s="31">
        <f t="shared" si="4"/>
        <v>162.37</v>
      </c>
      <c r="G30" s="28">
        <f t="shared" si="6"/>
        <v>132889.59999999998</v>
      </c>
    </row>
    <row r="31" spans="1:7" x14ac:dyDescent="0.35">
      <c r="A31" s="26">
        <f t="shared" si="1"/>
        <v>21</v>
      </c>
      <c r="B31" s="33">
        <f t="shared" si="5"/>
        <v>132889.59999999998</v>
      </c>
      <c r="C31" s="21"/>
      <c r="D31" s="27">
        <f t="shared" si="2"/>
        <v>772.19</v>
      </c>
      <c r="E31" s="29">
        <f t="shared" si="3"/>
        <v>609.08000000000004</v>
      </c>
      <c r="F31" s="31">
        <f t="shared" si="4"/>
        <v>163.11000000000001</v>
      </c>
      <c r="G31" s="28">
        <f t="shared" si="6"/>
        <v>132726.49</v>
      </c>
    </row>
    <row r="32" spans="1:7" x14ac:dyDescent="0.35">
      <c r="A32" s="26">
        <f t="shared" si="1"/>
        <v>22</v>
      </c>
      <c r="B32" s="33">
        <f t="shared" si="5"/>
        <v>132726.49</v>
      </c>
      <c r="C32" s="21"/>
      <c r="D32" s="27">
        <f t="shared" si="2"/>
        <v>772.19</v>
      </c>
      <c r="E32" s="29">
        <f t="shared" si="3"/>
        <v>608.33000000000004</v>
      </c>
      <c r="F32" s="31">
        <f t="shared" si="4"/>
        <v>163.86</v>
      </c>
      <c r="G32" s="28">
        <f t="shared" si="6"/>
        <v>132562.63</v>
      </c>
    </row>
    <row r="33" spans="1:7" x14ac:dyDescent="0.35">
      <c r="A33" s="26">
        <f t="shared" si="1"/>
        <v>23</v>
      </c>
      <c r="B33" s="33">
        <f t="shared" si="5"/>
        <v>132562.63</v>
      </c>
      <c r="C33" s="21"/>
      <c r="D33" s="27">
        <f t="shared" si="2"/>
        <v>772.19</v>
      </c>
      <c r="E33" s="29">
        <f t="shared" si="3"/>
        <v>607.58000000000004</v>
      </c>
      <c r="F33" s="31">
        <f t="shared" si="4"/>
        <v>164.61</v>
      </c>
      <c r="G33" s="28">
        <f t="shared" si="6"/>
        <v>132398.02000000002</v>
      </c>
    </row>
    <row r="34" spans="1:7" x14ac:dyDescent="0.35">
      <c r="A34" s="26">
        <f t="shared" si="1"/>
        <v>24</v>
      </c>
      <c r="B34" s="33">
        <f t="shared" si="5"/>
        <v>132398.02000000002</v>
      </c>
      <c r="C34" s="21"/>
      <c r="D34" s="27">
        <f t="shared" si="2"/>
        <v>772.19</v>
      </c>
      <c r="E34" s="29">
        <f t="shared" si="3"/>
        <v>606.82000000000005</v>
      </c>
      <c r="F34" s="31">
        <f t="shared" si="4"/>
        <v>165.37</v>
      </c>
      <c r="G34" s="28">
        <f t="shared" si="6"/>
        <v>132232.65000000002</v>
      </c>
    </row>
    <row r="35" spans="1:7" x14ac:dyDescent="0.35">
      <c r="A35" s="26">
        <f t="shared" si="1"/>
        <v>25</v>
      </c>
      <c r="B35" s="33">
        <f t="shared" si="5"/>
        <v>132232.65000000002</v>
      </c>
      <c r="C35" s="21"/>
      <c r="D35" s="27">
        <f t="shared" si="2"/>
        <v>772.19</v>
      </c>
      <c r="E35" s="29">
        <f t="shared" si="3"/>
        <v>606.07000000000005</v>
      </c>
      <c r="F35" s="31">
        <f t="shared" si="4"/>
        <v>166.12</v>
      </c>
      <c r="G35" s="28">
        <f t="shared" si="6"/>
        <v>132066.53000000003</v>
      </c>
    </row>
    <row r="36" spans="1:7" x14ac:dyDescent="0.35">
      <c r="A36" s="26">
        <f t="shared" si="1"/>
        <v>26</v>
      </c>
      <c r="B36" s="33">
        <f t="shared" si="5"/>
        <v>132066.53000000003</v>
      </c>
      <c r="C36" s="21"/>
      <c r="D36" s="27">
        <f t="shared" si="2"/>
        <v>772.19</v>
      </c>
      <c r="E36" s="29">
        <f t="shared" si="3"/>
        <v>605.29999999999995</v>
      </c>
      <c r="F36" s="31">
        <f t="shared" si="4"/>
        <v>166.8900000000001</v>
      </c>
      <c r="G36" s="28">
        <f t="shared" si="6"/>
        <v>131899.64000000001</v>
      </c>
    </row>
    <row r="37" spans="1:7" x14ac:dyDescent="0.35">
      <c r="A37" s="26">
        <f t="shared" si="1"/>
        <v>27</v>
      </c>
      <c r="B37" s="33">
        <f t="shared" si="5"/>
        <v>131899.64000000001</v>
      </c>
      <c r="C37" s="21"/>
      <c r="D37" s="27">
        <f t="shared" si="2"/>
        <v>772.19</v>
      </c>
      <c r="E37" s="29">
        <f t="shared" si="3"/>
        <v>604.54</v>
      </c>
      <c r="F37" s="31">
        <f t="shared" si="4"/>
        <v>167.65000000000009</v>
      </c>
      <c r="G37" s="28">
        <f t="shared" si="6"/>
        <v>131731.99000000002</v>
      </c>
    </row>
    <row r="38" spans="1:7" x14ac:dyDescent="0.35">
      <c r="A38" s="26">
        <f t="shared" si="1"/>
        <v>28</v>
      </c>
      <c r="B38" s="33">
        <f t="shared" si="5"/>
        <v>131731.99000000002</v>
      </c>
      <c r="C38" s="21"/>
      <c r="D38" s="27">
        <f t="shared" si="2"/>
        <v>772.19</v>
      </c>
      <c r="E38" s="29">
        <f t="shared" si="3"/>
        <v>603.77</v>
      </c>
      <c r="F38" s="31">
        <f t="shared" si="4"/>
        <v>168.42000000000007</v>
      </c>
      <c r="G38" s="28">
        <f t="shared" si="6"/>
        <v>131563.57</v>
      </c>
    </row>
    <row r="39" spans="1:7" x14ac:dyDescent="0.35">
      <c r="A39" s="26">
        <f t="shared" si="1"/>
        <v>29</v>
      </c>
      <c r="B39" s="33">
        <f t="shared" si="5"/>
        <v>131563.57</v>
      </c>
      <c r="C39" s="21"/>
      <c r="D39" s="27">
        <f t="shared" si="2"/>
        <v>772.19</v>
      </c>
      <c r="E39" s="29">
        <f t="shared" si="3"/>
        <v>603</v>
      </c>
      <c r="F39" s="31">
        <f t="shared" si="4"/>
        <v>169.19000000000005</v>
      </c>
      <c r="G39" s="28">
        <f t="shared" si="6"/>
        <v>131394.38</v>
      </c>
    </row>
    <row r="40" spans="1:7" x14ac:dyDescent="0.35">
      <c r="A40" s="26">
        <f t="shared" si="1"/>
        <v>30</v>
      </c>
      <c r="B40" s="33">
        <f t="shared" si="5"/>
        <v>131394.38</v>
      </c>
      <c r="C40" s="21"/>
      <c r="D40" s="27">
        <f t="shared" si="2"/>
        <v>772.19</v>
      </c>
      <c r="E40" s="29">
        <f t="shared" si="3"/>
        <v>602.22</v>
      </c>
      <c r="F40" s="31">
        <f t="shared" si="4"/>
        <v>169.97000000000003</v>
      </c>
      <c r="G40" s="28">
        <f t="shared" si="6"/>
        <v>131224.41</v>
      </c>
    </row>
    <row r="41" spans="1:7" x14ac:dyDescent="0.35">
      <c r="A41" s="26">
        <f t="shared" si="1"/>
        <v>31</v>
      </c>
      <c r="B41" s="33">
        <f t="shared" si="5"/>
        <v>131224.41</v>
      </c>
      <c r="C41" s="21"/>
      <c r="D41" s="27">
        <f t="shared" si="2"/>
        <v>772.19</v>
      </c>
      <c r="E41" s="29">
        <f t="shared" si="3"/>
        <v>601.45000000000005</v>
      </c>
      <c r="F41" s="31">
        <f t="shared" si="4"/>
        <v>170.74</v>
      </c>
      <c r="G41" s="28">
        <f t="shared" si="6"/>
        <v>131053.67</v>
      </c>
    </row>
    <row r="42" spans="1:7" x14ac:dyDescent="0.35">
      <c r="A42" s="26">
        <f t="shared" si="1"/>
        <v>32</v>
      </c>
      <c r="B42" s="33">
        <f t="shared" si="5"/>
        <v>131053.67</v>
      </c>
      <c r="C42" s="21"/>
      <c r="D42" s="27">
        <f t="shared" si="2"/>
        <v>772.19</v>
      </c>
      <c r="E42" s="29">
        <f t="shared" si="3"/>
        <v>600.66</v>
      </c>
      <c r="F42" s="31">
        <f t="shared" si="4"/>
        <v>171.53000000000009</v>
      </c>
      <c r="G42" s="28">
        <f t="shared" si="6"/>
        <v>130882.14</v>
      </c>
    </row>
    <row r="43" spans="1:7" x14ac:dyDescent="0.35">
      <c r="A43" s="26">
        <f t="shared" si="1"/>
        <v>33</v>
      </c>
      <c r="B43" s="33">
        <f t="shared" si="5"/>
        <v>130882.14</v>
      </c>
      <c r="C43" s="21"/>
      <c r="D43" s="27">
        <f t="shared" si="2"/>
        <v>772.19</v>
      </c>
      <c r="E43" s="29">
        <f t="shared" si="3"/>
        <v>599.88</v>
      </c>
      <c r="F43" s="31">
        <f t="shared" si="4"/>
        <v>172.31000000000006</v>
      </c>
      <c r="G43" s="28">
        <f t="shared" si="6"/>
        <v>130709.83</v>
      </c>
    </row>
    <row r="44" spans="1:7" x14ac:dyDescent="0.35">
      <c r="A44" s="26">
        <f t="shared" si="1"/>
        <v>34</v>
      </c>
      <c r="B44" s="33">
        <f t="shared" si="5"/>
        <v>130709.83</v>
      </c>
      <c r="C44" s="21"/>
      <c r="D44" s="27">
        <f t="shared" si="2"/>
        <v>772.19</v>
      </c>
      <c r="E44" s="29">
        <f t="shared" si="3"/>
        <v>599.09</v>
      </c>
      <c r="F44" s="31">
        <f t="shared" si="4"/>
        <v>173.10000000000002</v>
      </c>
      <c r="G44" s="28">
        <f t="shared" si="6"/>
        <v>130536.73</v>
      </c>
    </row>
    <row r="45" spans="1:7" x14ac:dyDescent="0.35">
      <c r="A45" s="26">
        <f t="shared" si="1"/>
        <v>35</v>
      </c>
      <c r="B45" s="33">
        <f t="shared" si="5"/>
        <v>130536.73</v>
      </c>
      <c r="C45" s="21"/>
      <c r="D45" s="27">
        <f t="shared" si="2"/>
        <v>772.19</v>
      </c>
      <c r="E45" s="29">
        <f t="shared" si="3"/>
        <v>598.29</v>
      </c>
      <c r="F45" s="31">
        <f t="shared" si="4"/>
        <v>173.90000000000009</v>
      </c>
      <c r="G45" s="28">
        <f t="shared" si="6"/>
        <v>130362.83</v>
      </c>
    </row>
    <row r="46" spans="1:7" x14ac:dyDescent="0.35">
      <c r="A46" s="26">
        <f t="shared" si="1"/>
        <v>36</v>
      </c>
      <c r="B46" s="33">
        <f t="shared" si="5"/>
        <v>130362.83</v>
      </c>
      <c r="C46" s="21"/>
      <c r="D46" s="27">
        <f t="shared" si="2"/>
        <v>772.19</v>
      </c>
      <c r="E46" s="29">
        <f t="shared" si="3"/>
        <v>597.5</v>
      </c>
      <c r="F46" s="31">
        <f t="shared" si="4"/>
        <v>174.69000000000005</v>
      </c>
      <c r="G46" s="28">
        <f t="shared" si="6"/>
        <v>130188.14</v>
      </c>
    </row>
    <row r="47" spans="1:7" x14ac:dyDescent="0.35">
      <c r="A47" s="26">
        <f t="shared" si="1"/>
        <v>37</v>
      </c>
      <c r="B47" s="33">
        <f t="shared" si="5"/>
        <v>130188.14</v>
      </c>
      <c r="C47" s="21"/>
      <c r="D47" s="27">
        <f t="shared" si="2"/>
        <v>772.19</v>
      </c>
      <c r="E47" s="29">
        <f t="shared" si="3"/>
        <v>596.70000000000005</v>
      </c>
      <c r="F47" s="31">
        <f t="shared" si="4"/>
        <v>175.49</v>
      </c>
      <c r="G47" s="28">
        <f t="shared" si="6"/>
        <v>130012.65</v>
      </c>
    </row>
    <row r="48" spans="1:7" x14ac:dyDescent="0.35">
      <c r="A48" s="26">
        <f t="shared" si="1"/>
        <v>38</v>
      </c>
      <c r="B48" s="33">
        <f t="shared" si="5"/>
        <v>130012.65</v>
      </c>
      <c r="C48" s="21"/>
      <c r="D48" s="27">
        <f t="shared" si="2"/>
        <v>772.19</v>
      </c>
      <c r="E48" s="29">
        <f t="shared" si="3"/>
        <v>595.89</v>
      </c>
      <c r="F48" s="31">
        <f t="shared" si="4"/>
        <v>176.30000000000007</v>
      </c>
      <c r="G48" s="28">
        <f t="shared" si="6"/>
        <v>129836.34999999999</v>
      </c>
    </row>
    <row r="49" spans="1:7" x14ac:dyDescent="0.35">
      <c r="A49" s="26">
        <f t="shared" si="1"/>
        <v>39</v>
      </c>
      <c r="B49" s="33">
        <f t="shared" si="5"/>
        <v>129836.34999999999</v>
      </c>
      <c r="C49" s="21"/>
      <c r="D49" s="27">
        <f t="shared" si="2"/>
        <v>772.19</v>
      </c>
      <c r="E49" s="29">
        <f t="shared" si="3"/>
        <v>595.08000000000004</v>
      </c>
      <c r="F49" s="31">
        <f t="shared" si="4"/>
        <v>177.11</v>
      </c>
      <c r="G49" s="28">
        <f t="shared" si="6"/>
        <v>129659.23999999999</v>
      </c>
    </row>
    <row r="50" spans="1:7" x14ac:dyDescent="0.35">
      <c r="A50" s="26">
        <f t="shared" si="1"/>
        <v>40</v>
      </c>
      <c r="B50" s="33">
        <f t="shared" si="5"/>
        <v>129659.23999999999</v>
      </c>
      <c r="C50" s="21"/>
      <c r="D50" s="27">
        <f t="shared" si="2"/>
        <v>772.19</v>
      </c>
      <c r="E50" s="29">
        <f t="shared" si="3"/>
        <v>594.27</v>
      </c>
      <c r="F50" s="31">
        <f t="shared" si="4"/>
        <v>177.92000000000007</v>
      </c>
      <c r="G50" s="28">
        <f t="shared" si="6"/>
        <v>129481.31999999999</v>
      </c>
    </row>
    <row r="51" spans="1:7" x14ac:dyDescent="0.35">
      <c r="A51" s="26">
        <f t="shared" si="1"/>
        <v>41</v>
      </c>
      <c r="B51" s="33">
        <f t="shared" si="5"/>
        <v>129481.31999999999</v>
      </c>
      <c r="C51" s="21"/>
      <c r="D51" s="27">
        <f t="shared" si="2"/>
        <v>772.19</v>
      </c>
      <c r="E51" s="29">
        <f t="shared" si="3"/>
        <v>593.46</v>
      </c>
      <c r="F51" s="31">
        <f t="shared" si="4"/>
        <v>178.73000000000002</v>
      </c>
      <c r="G51" s="28">
        <f t="shared" si="6"/>
        <v>129302.59</v>
      </c>
    </row>
    <row r="52" spans="1:7" x14ac:dyDescent="0.35">
      <c r="A52" s="26">
        <f t="shared" si="1"/>
        <v>42</v>
      </c>
      <c r="B52" s="33">
        <f t="shared" si="5"/>
        <v>129302.59</v>
      </c>
      <c r="C52" s="21"/>
      <c r="D52" s="27">
        <f t="shared" si="2"/>
        <v>772.19</v>
      </c>
      <c r="E52" s="29">
        <f t="shared" si="3"/>
        <v>592.64</v>
      </c>
      <c r="F52" s="31">
        <f t="shared" si="4"/>
        <v>179.55000000000007</v>
      </c>
      <c r="G52" s="28">
        <f t="shared" si="6"/>
        <v>129123.04</v>
      </c>
    </row>
    <row r="53" spans="1:7" x14ac:dyDescent="0.35">
      <c r="A53" s="26">
        <f t="shared" si="1"/>
        <v>43</v>
      </c>
      <c r="B53" s="33">
        <f t="shared" si="5"/>
        <v>129123.04</v>
      </c>
      <c r="C53" s="21"/>
      <c r="D53" s="27">
        <f t="shared" si="2"/>
        <v>772.19</v>
      </c>
      <c r="E53" s="29">
        <f t="shared" si="3"/>
        <v>591.80999999999995</v>
      </c>
      <c r="F53" s="31">
        <f t="shared" si="4"/>
        <v>180.38000000000011</v>
      </c>
      <c r="G53" s="28">
        <f t="shared" si="6"/>
        <v>128942.65999999999</v>
      </c>
    </row>
    <row r="54" spans="1:7" x14ac:dyDescent="0.35">
      <c r="A54" s="26">
        <f t="shared" si="1"/>
        <v>44</v>
      </c>
      <c r="B54" s="33">
        <f t="shared" si="5"/>
        <v>128942.65999999999</v>
      </c>
      <c r="C54" s="21"/>
      <c r="D54" s="27">
        <f t="shared" si="2"/>
        <v>772.19</v>
      </c>
      <c r="E54" s="29">
        <f t="shared" si="3"/>
        <v>590.99</v>
      </c>
      <c r="F54" s="31">
        <f t="shared" si="4"/>
        <v>181.20000000000005</v>
      </c>
      <c r="G54" s="28">
        <f t="shared" si="6"/>
        <v>128761.45999999999</v>
      </c>
    </row>
    <row r="55" spans="1:7" x14ac:dyDescent="0.35">
      <c r="A55" s="26">
        <f t="shared" si="1"/>
        <v>45</v>
      </c>
      <c r="B55" s="33">
        <f t="shared" si="5"/>
        <v>128761.45999999999</v>
      </c>
      <c r="C55" s="21"/>
      <c r="D55" s="27">
        <f t="shared" si="2"/>
        <v>772.19</v>
      </c>
      <c r="E55" s="29">
        <f t="shared" si="3"/>
        <v>590.16</v>
      </c>
      <c r="F55" s="31">
        <f t="shared" si="4"/>
        <v>182.03000000000009</v>
      </c>
      <c r="G55" s="28">
        <f t="shared" si="6"/>
        <v>128579.43</v>
      </c>
    </row>
    <row r="56" spans="1:7" x14ac:dyDescent="0.35">
      <c r="A56" s="26">
        <f t="shared" si="1"/>
        <v>46</v>
      </c>
      <c r="B56" s="33">
        <f t="shared" si="5"/>
        <v>128579.43</v>
      </c>
      <c r="C56" s="21"/>
      <c r="D56" s="27">
        <f t="shared" si="2"/>
        <v>772.19</v>
      </c>
      <c r="E56" s="29">
        <f t="shared" si="3"/>
        <v>589.32000000000005</v>
      </c>
      <c r="F56" s="31">
        <f t="shared" si="4"/>
        <v>182.87</v>
      </c>
      <c r="G56" s="28">
        <f t="shared" si="6"/>
        <v>128396.56</v>
      </c>
    </row>
    <row r="57" spans="1:7" x14ac:dyDescent="0.35">
      <c r="A57" s="26">
        <f t="shared" si="1"/>
        <v>47</v>
      </c>
      <c r="B57" s="33">
        <f t="shared" si="5"/>
        <v>128396.56</v>
      </c>
      <c r="C57" s="21"/>
      <c r="D57" s="27">
        <f t="shared" si="2"/>
        <v>772.19</v>
      </c>
      <c r="E57" s="29">
        <f t="shared" si="3"/>
        <v>588.48</v>
      </c>
      <c r="F57" s="31">
        <f t="shared" si="4"/>
        <v>183.71000000000004</v>
      </c>
      <c r="G57" s="28">
        <f t="shared" si="6"/>
        <v>128212.84999999999</v>
      </c>
    </row>
    <row r="58" spans="1:7" x14ac:dyDescent="0.35">
      <c r="A58" s="26">
        <f t="shared" si="1"/>
        <v>48</v>
      </c>
      <c r="B58" s="33">
        <f t="shared" si="5"/>
        <v>128212.84999999999</v>
      </c>
      <c r="C58" s="21"/>
      <c r="D58" s="27">
        <f t="shared" si="2"/>
        <v>772.19</v>
      </c>
      <c r="E58" s="29">
        <f t="shared" si="3"/>
        <v>587.64</v>
      </c>
      <c r="F58" s="31">
        <f t="shared" si="4"/>
        <v>184.55000000000007</v>
      </c>
      <c r="G58" s="28">
        <f t="shared" si="6"/>
        <v>128028.29999999999</v>
      </c>
    </row>
    <row r="59" spans="1:7" x14ac:dyDescent="0.35">
      <c r="A59" s="26">
        <f t="shared" si="1"/>
        <v>49</v>
      </c>
      <c r="B59" s="33">
        <f t="shared" si="5"/>
        <v>128028.29999999999</v>
      </c>
      <c r="C59" s="21"/>
      <c r="D59" s="27">
        <f t="shared" si="2"/>
        <v>772.19</v>
      </c>
      <c r="E59" s="29">
        <f t="shared" si="3"/>
        <v>586.79999999999995</v>
      </c>
      <c r="F59" s="31">
        <f t="shared" si="4"/>
        <v>185.3900000000001</v>
      </c>
      <c r="G59" s="28">
        <f t="shared" si="6"/>
        <v>127842.90999999999</v>
      </c>
    </row>
    <row r="60" spans="1:7" x14ac:dyDescent="0.35">
      <c r="A60" s="26">
        <f t="shared" si="1"/>
        <v>50</v>
      </c>
      <c r="B60" s="33">
        <f t="shared" si="5"/>
        <v>127842.90999999999</v>
      </c>
      <c r="C60" s="21"/>
      <c r="D60" s="27">
        <f t="shared" si="2"/>
        <v>772.19</v>
      </c>
      <c r="E60" s="29">
        <f t="shared" si="3"/>
        <v>585.95000000000005</v>
      </c>
      <c r="F60" s="31">
        <f t="shared" si="4"/>
        <v>186.24</v>
      </c>
      <c r="G60" s="28">
        <f t="shared" si="6"/>
        <v>127656.66999999998</v>
      </c>
    </row>
    <row r="61" spans="1:7" x14ac:dyDescent="0.35">
      <c r="A61" s="26">
        <f t="shared" si="1"/>
        <v>51</v>
      </c>
      <c r="B61" s="33">
        <f t="shared" si="5"/>
        <v>127656.66999999998</v>
      </c>
      <c r="C61" s="21"/>
      <c r="D61" s="27">
        <f t="shared" si="2"/>
        <v>772.19</v>
      </c>
      <c r="E61" s="29">
        <f t="shared" si="3"/>
        <v>585.09</v>
      </c>
      <c r="F61" s="31">
        <f t="shared" si="4"/>
        <v>187.10000000000002</v>
      </c>
      <c r="G61" s="28">
        <f t="shared" si="6"/>
        <v>127469.56999999998</v>
      </c>
    </row>
    <row r="62" spans="1:7" x14ac:dyDescent="0.35">
      <c r="A62" s="26">
        <f t="shared" si="1"/>
        <v>52</v>
      </c>
      <c r="B62" s="33">
        <f t="shared" si="5"/>
        <v>127469.56999999998</v>
      </c>
      <c r="C62" s="21"/>
      <c r="D62" s="27">
        <f t="shared" si="2"/>
        <v>772.19</v>
      </c>
      <c r="E62" s="29">
        <f t="shared" si="3"/>
        <v>584.24</v>
      </c>
      <c r="F62" s="31">
        <f t="shared" si="4"/>
        <v>187.95000000000005</v>
      </c>
      <c r="G62" s="28">
        <f t="shared" si="6"/>
        <v>127281.61999999998</v>
      </c>
    </row>
    <row r="63" spans="1:7" x14ac:dyDescent="0.35">
      <c r="A63" s="26">
        <f t="shared" si="1"/>
        <v>53</v>
      </c>
      <c r="B63" s="33">
        <f t="shared" si="5"/>
        <v>127281.61999999998</v>
      </c>
      <c r="C63" s="21"/>
      <c r="D63" s="27">
        <f t="shared" si="2"/>
        <v>772.19</v>
      </c>
      <c r="E63" s="29">
        <f t="shared" si="3"/>
        <v>583.37</v>
      </c>
      <c r="F63" s="31">
        <f t="shared" si="4"/>
        <v>188.82000000000005</v>
      </c>
      <c r="G63" s="28">
        <f t="shared" si="6"/>
        <v>127092.79999999997</v>
      </c>
    </row>
    <row r="64" spans="1:7" x14ac:dyDescent="0.35">
      <c r="A64" s="26">
        <f t="shared" si="1"/>
        <v>54</v>
      </c>
      <c r="B64" s="33">
        <f t="shared" si="5"/>
        <v>127092.79999999997</v>
      </c>
      <c r="C64" s="21"/>
      <c r="D64" s="27">
        <f t="shared" si="2"/>
        <v>772.19</v>
      </c>
      <c r="E64" s="29">
        <f t="shared" si="3"/>
        <v>582.51</v>
      </c>
      <c r="F64" s="31">
        <f t="shared" si="4"/>
        <v>189.68000000000006</v>
      </c>
      <c r="G64" s="28">
        <f t="shared" si="6"/>
        <v>126903.11999999998</v>
      </c>
    </row>
    <row r="65" spans="1:7" x14ac:dyDescent="0.35">
      <c r="A65" s="26">
        <f t="shared" si="1"/>
        <v>55</v>
      </c>
      <c r="B65" s="33">
        <f t="shared" si="5"/>
        <v>126903.11999999998</v>
      </c>
      <c r="C65" s="21"/>
      <c r="D65" s="27">
        <f t="shared" si="2"/>
        <v>772.19</v>
      </c>
      <c r="E65" s="29">
        <f t="shared" si="3"/>
        <v>581.64</v>
      </c>
      <c r="F65" s="31">
        <f t="shared" si="4"/>
        <v>190.55000000000007</v>
      </c>
      <c r="G65" s="28">
        <f t="shared" si="6"/>
        <v>126712.56999999998</v>
      </c>
    </row>
    <row r="66" spans="1:7" x14ac:dyDescent="0.35">
      <c r="A66" s="26">
        <f t="shared" si="1"/>
        <v>56</v>
      </c>
      <c r="B66" s="33">
        <f t="shared" si="5"/>
        <v>126712.56999999998</v>
      </c>
      <c r="C66" s="21"/>
      <c r="D66" s="27">
        <f t="shared" si="2"/>
        <v>772.19</v>
      </c>
      <c r="E66" s="29">
        <f t="shared" si="3"/>
        <v>580.77</v>
      </c>
      <c r="F66" s="31">
        <f t="shared" si="4"/>
        <v>191.42000000000007</v>
      </c>
      <c r="G66" s="28">
        <f t="shared" si="6"/>
        <v>126521.14999999998</v>
      </c>
    </row>
    <row r="67" spans="1:7" x14ac:dyDescent="0.35">
      <c r="A67" s="26">
        <f t="shared" si="1"/>
        <v>57</v>
      </c>
      <c r="B67" s="33">
        <f t="shared" si="5"/>
        <v>126521.14999999998</v>
      </c>
      <c r="C67" s="21"/>
      <c r="D67" s="27">
        <f t="shared" si="2"/>
        <v>772.19</v>
      </c>
      <c r="E67" s="29">
        <f t="shared" si="3"/>
        <v>579.89</v>
      </c>
      <c r="F67" s="31">
        <f t="shared" si="4"/>
        <v>192.30000000000007</v>
      </c>
      <c r="G67" s="28">
        <f t="shared" si="6"/>
        <v>126328.84999999998</v>
      </c>
    </row>
    <row r="68" spans="1:7" x14ac:dyDescent="0.35">
      <c r="A68" s="26">
        <f t="shared" si="1"/>
        <v>58</v>
      </c>
      <c r="B68" s="33">
        <f t="shared" si="5"/>
        <v>126328.84999999998</v>
      </c>
      <c r="C68" s="21"/>
      <c r="D68" s="27">
        <f t="shared" si="2"/>
        <v>772.19</v>
      </c>
      <c r="E68" s="29">
        <f t="shared" si="3"/>
        <v>579.01</v>
      </c>
      <c r="F68" s="31">
        <f t="shared" si="4"/>
        <v>193.18000000000006</v>
      </c>
      <c r="G68" s="28">
        <f t="shared" si="6"/>
        <v>126135.66999999998</v>
      </c>
    </row>
    <row r="69" spans="1:7" x14ac:dyDescent="0.35">
      <c r="A69" s="26">
        <f t="shared" si="1"/>
        <v>59</v>
      </c>
      <c r="B69" s="33">
        <f t="shared" si="5"/>
        <v>126135.66999999998</v>
      </c>
      <c r="C69" s="21"/>
      <c r="D69" s="27">
        <f t="shared" si="2"/>
        <v>772.19</v>
      </c>
      <c r="E69" s="29">
        <f t="shared" si="3"/>
        <v>578.12</v>
      </c>
      <c r="F69" s="31">
        <f t="shared" si="4"/>
        <v>194.07000000000005</v>
      </c>
      <c r="G69" s="28">
        <f t="shared" si="6"/>
        <v>125941.59999999998</v>
      </c>
    </row>
    <row r="70" spans="1:7" x14ac:dyDescent="0.35">
      <c r="A70" s="26">
        <f t="shared" si="1"/>
        <v>60</v>
      </c>
      <c r="B70" s="33">
        <f t="shared" si="5"/>
        <v>125941.59999999998</v>
      </c>
      <c r="C70" s="21"/>
      <c r="D70" s="27">
        <f t="shared" si="2"/>
        <v>772.19</v>
      </c>
      <c r="E70" s="29">
        <f t="shared" si="3"/>
        <v>577.23</v>
      </c>
      <c r="F70" s="31">
        <f t="shared" si="4"/>
        <v>194.96000000000004</v>
      </c>
      <c r="G70" s="28">
        <f t="shared" si="6"/>
        <v>125746.63999999997</v>
      </c>
    </row>
    <row r="71" spans="1:7" x14ac:dyDescent="0.35">
      <c r="A71" s="26">
        <f t="shared" si="1"/>
        <v>61</v>
      </c>
      <c r="B71" s="33">
        <f t="shared" si="5"/>
        <v>125746.63999999997</v>
      </c>
      <c r="C71" s="21"/>
      <c r="D71" s="27">
        <f t="shared" si="2"/>
        <v>772.19</v>
      </c>
      <c r="E71" s="29">
        <f t="shared" si="3"/>
        <v>576.34</v>
      </c>
      <c r="F71" s="31">
        <f t="shared" si="4"/>
        <v>195.85000000000002</v>
      </c>
      <c r="G71" s="28">
        <f t="shared" si="6"/>
        <v>125550.78999999996</v>
      </c>
    </row>
    <row r="72" spans="1:7" x14ac:dyDescent="0.35">
      <c r="A72" s="26">
        <f t="shared" si="1"/>
        <v>62</v>
      </c>
      <c r="B72" s="33">
        <f t="shared" si="5"/>
        <v>125550.78999999996</v>
      </c>
      <c r="C72" s="21"/>
      <c r="D72" s="27">
        <f t="shared" si="2"/>
        <v>772.19</v>
      </c>
      <c r="E72" s="29">
        <f t="shared" si="3"/>
        <v>575.44000000000005</v>
      </c>
      <c r="F72" s="31">
        <f t="shared" si="4"/>
        <v>196.75</v>
      </c>
      <c r="G72" s="28">
        <f t="shared" si="6"/>
        <v>125354.03999999996</v>
      </c>
    </row>
    <row r="73" spans="1:7" x14ac:dyDescent="0.35">
      <c r="A73" s="26">
        <f t="shared" si="1"/>
        <v>63</v>
      </c>
      <c r="B73" s="33">
        <f t="shared" si="5"/>
        <v>125354.03999999996</v>
      </c>
      <c r="C73" s="21"/>
      <c r="D73" s="27">
        <f t="shared" si="2"/>
        <v>772.19</v>
      </c>
      <c r="E73" s="29">
        <f t="shared" si="3"/>
        <v>574.54</v>
      </c>
      <c r="F73" s="31">
        <f t="shared" si="4"/>
        <v>197.65000000000009</v>
      </c>
      <c r="G73" s="28">
        <f t="shared" si="6"/>
        <v>125156.38999999997</v>
      </c>
    </row>
    <row r="74" spans="1:7" x14ac:dyDescent="0.35">
      <c r="A74" s="26">
        <f t="shared" si="1"/>
        <v>64</v>
      </c>
      <c r="B74" s="33">
        <f t="shared" si="5"/>
        <v>125156.38999999997</v>
      </c>
      <c r="C74" s="21"/>
      <c r="D74" s="27">
        <f t="shared" si="2"/>
        <v>772.19</v>
      </c>
      <c r="E74" s="29">
        <f t="shared" si="3"/>
        <v>573.63</v>
      </c>
      <c r="F74" s="31">
        <f t="shared" si="4"/>
        <v>198.56000000000006</v>
      </c>
      <c r="G74" s="28">
        <f t="shared" si="6"/>
        <v>124957.82999999997</v>
      </c>
    </row>
    <row r="75" spans="1:7" x14ac:dyDescent="0.35">
      <c r="A75" s="26">
        <f t="shared" si="1"/>
        <v>65</v>
      </c>
      <c r="B75" s="33">
        <f t="shared" si="5"/>
        <v>124957.82999999997</v>
      </c>
      <c r="C75" s="21"/>
      <c r="D75" s="27">
        <f t="shared" si="2"/>
        <v>772.19</v>
      </c>
      <c r="E75" s="29">
        <f t="shared" si="3"/>
        <v>572.72</v>
      </c>
      <c r="F75" s="31">
        <f t="shared" si="4"/>
        <v>199.47000000000003</v>
      </c>
      <c r="G75" s="28">
        <f t="shared" si="6"/>
        <v>124758.35999999997</v>
      </c>
    </row>
    <row r="76" spans="1:7" x14ac:dyDescent="0.35">
      <c r="A76" s="26">
        <f t="shared" ref="A76:A139" si="7">IF(ROW()-10&gt;$C$3*$C$4,"",ROW()-10)</f>
        <v>66</v>
      </c>
      <c r="B76" s="33">
        <f t="shared" si="5"/>
        <v>124758.35999999997</v>
      </c>
      <c r="C76" s="21"/>
      <c r="D76" s="27">
        <f t="shared" si="2"/>
        <v>772.19</v>
      </c>
      <c r="E76" s="29">
        <f t="shared" si="3"/>
        <v>571.80999999999995</v>
      </c>
      <c r="F76" s="31">
        <f t="shared" si="4"/>
        <v>200.38000000000011</v>
      </c>
      <c r="G76" s="28">
        <f t="shared" si="6"/>
        <v>124557.97999999997</v>
      </c>
    </row>
    <row r="77" spans="1:7" x14ac:dyDescent="0.35">
      <c r="A77" s="26">
        <f t="shared" si="7"/>
        <v>67</v>
      </c>
      <c r="B77" s="33">
        <f t="shared" ref="B77:B140" si="8">IF(A77="","",G76)</f>
        <v>124557.97999999997</v>
      </c>
      <c r="C77" s="21"/>
      <c r="D77" s="27">
        <f t="shared" ref="D77:D140" si="9">IF(ROW()=($C$3*$C$4)+10,$G76+$E77,IF(A77="","",MIN(B77+E77,$C$9+$C77)))</f>
        <v>772.19</v>
      </c>
      <c r="E77" s="29">
        <f t="shared" ref="E77:E140" si="10">IF(A77="","",ROUND(B77*($C$5/$C$4),2))</f>
        <v>570.89</v>
      </c>
      <c r="F77" s="31">
        <f t="shared" ref="F77:F140" si="11">IF(A77="","",D77-E77)</f>
        <v>201.30000000000007</v>
      </c>
      <c r="G77" s="28">
        <f t="shared" ref="G77:G140" si="12">IFERROR(IF(B77-F77&gt;=0,B77-F77,""),"")</f>
        <v>124356.67999999996</v>
      </c>
    </row>
    <row r="78" spans="1:7" x14ac:dyDescent="0.35">
      <c r="A78" s="26">
        <f t="shared" si="7"/>
        <v>68</v>
      </c>
      <c r="B78" s="33">
        <f t="shared" si="8"/>
        <v>124356.67999999996</v>
      </c>
      <c r="C78" s="21"/>
      <c r="D78" s="27">
        <f t="shared" si="9"/>
        <v>772.19</v>
      </c>
      <c r="E78" s="29">
        <f t="shared" si="10"/>
        <v>569.97</v>
      </c>
      <c r="F78" s="31">
        <f t="shared" si="11"/>
        <v>202.22000000000003</v>
      </c>
      <c r="G78" s="28">
        <f t="shared" si="12"/>
        <v>124154.45999999996</v>
      </c>
    </row>
    <row r="79" spans="1:7" x14ac:dyDescent="0.35">
      <c r="A79" s="26">
        <f t="shared" si="7"/>
        <v>69</v>
      </c>
      <c r="B79" s="33">
        <f t="shared" si="8"/>
        <v>124154.45999999996</v>
      </c>
      <c r="C79" s="21"/>
      <c r="D79" s="27">
        <f t="shared" si="9"/>
        <v>772.19</v>
      </c>
      <c r="E79" s="29">
        <f t="shared" si="10"/>
        <v>569.04</v>
      </c>
      <c r="F79" s="31">
        <f t="shared" si="11"/>
        <v>203.15000000000009</v>
      </c>
      <c r="G79" s="28">
        <f t="shared" si="12"/>
        <v>123951.30999999997</v>
      </c>
    </row>
    <row r="80" spans="1:7" x14ac:dyDescent="0.35">
      <c r="A80" s="26">
        <f t="shared" si="7"/>
        <v>70</v>
      </c>
      <c r="B80" s="33">
        <f t="shared" si="8"/>
        <v>123951.30999999997</v>
      </c>
      <c r="C80" s="21"/>
      <c r="D80" s="27">
        <f t="shared" si="9"/>
        <v>772.19</v>
      </c>
      <c r="E80" s="29">
        <f t="shared" si="10"/>
        <v>568.11</v>
      </c>
      <c r="F80" s="31">
        <f t="shared" si="11"/>
        <v>204.08000000000004</v>
      </c>
      <c r="G80" s="28">
        <f t="shared" si="12"/>
        <v>123747.22999999997</v>
      </c>
    </row>
    <row r="81" spans="1:7" x14ac:dyDescent="0.35">
      <c r="A81" s="26">
        <f t="shared" si="7"/>
        <v>71</v>
      </c>
      <c r="B81" s="33">
        <f t="shared" si="8"/>
        <v>123747.22999999997</v>
      </c>
      <c r="C81" s="21"/>
      <c r="D81" s="27">
        <f t="shared" si="9"/>
        <v>772.19</v>
      </c>
      <c r="E81" s="29">
        <f t="shared" si="10"/>
        <v>567.16999999999996</v>
      </c>
      <c r="F81" s="31">
        <f t="shared" si="11"/>
        <v>205.0200000000001</v>
      </c>
      <c r="G81" s="28">
        <f t="shared" si="12"/>
        <v>123542.20999999996</v>
      </c>
    </row>
    <row r="82" spans="1:7" x14ac:dyDescent="0.35">
      <c r="A82" s="26">
        <f t="shared" si="7"/>
        <v>72</v>
      </c>
      <c r="B82" s="33">
        <f t="shared" si="8"/>
        <v>123542.20999999996</v>
      </c>
      <c r="C82" s="21"/>
      <c r="D82" s="27">
        <f t="shared" si="9"/>
        <v>772.19</v>
      </c>
      <c r="E82" s="29">
        <f t="shared" si="10"/>
        <v>566.24</v>
      </c>
      <c r="F82" s="31">
        <f t="shared" si="11"/>
        <v>205.95000000000005</v>
      </c>
      <c r="G82" s="28">
        <f t="shared" si="12"/>
        <v>123336.25999999997</v>
      </c>
    </row>
    <row r="83" spans="1:7" x14ac:dyDescent="0.35">
      <c r="A83" s="26">
        <f t="shared" si="7"/>
        <v>73</v>
      </c>
      <c r="B83" s="33">
        <f t="shared" si="8"/>
        <v>123336.25999999997</v>
      </c>
      <c r="C83" s="21"/>
      <c r="D83" s="27">
        <f t="shared" si="9"/>
        <v>772.19</v>
      </c>
      <c r="E83" s="29">
        <f t="shared" si="10"/>
        <v>565.29</v>
      </c>
      <c r="F83" s="31">
        <f t="shared" si="11"/>
        <v>206.90000000000009</v>
      </c>
      <c r="G83" s="28">
        <f t="shared" si="12"/>
        <v>123129.35999999997</v>
      </c>
    </row>
    <row r="84" spans="1:7" x14ac:dyDescent="0.35">
      <c r="A84" s="26">
        <f t="shared" si="7"/>
        <v>74</v>
      </c>
      <c r="B84" s="33">
        <f t="shared" si="8"/>
        <v>123129.35999999997</v>
      </c>
      <c r="C84" s="21"/>
      <c r="D84" s="27">
        <f t="shared" si="9"/>
        <v>772.19</v>
      </c>
      <c r="E84" s="29">
        <f t="shared" si="10"/>
        <v>564.34</v>
      </c>
      <c r="F84" s="31">
        <f t="shared" si="11"/>
        <v>207.85000000000002</v>
      </c>
      <c r="G84" s="28">
        <f t="shared" si="12"/>
        <v>122921.50999999997</v>
      </c>
    </row>
    <row r="85" spans="1:7" x14ac:dyDescent="0.35">
      <c r="A85" s="26">
        <f t="shared" si="7"/>
        <v>75</v>
      </c>
      <c r="B85" s="33">
        <f t="shared" si="8"/>
        <v>122921.50999999997</v>
      </c>
      <c r="C85" s="21"/>
      <c r="D85" s="27">
        <f t="shared" si="9"/>
        <v>772.19</v>
      </c>
      <c r="E85" s="29">
        <f t="shared" si="10"/>
        <v>563.39</v>
      </c>
      <c r="F85" s="31">
        <f t="shared" si="11"/>
        <v>208.80000000000007</v>
      </c>
      <c r="G85" s="28">
        <f t="shared" si="12"/>
        <v>122712.70999999996</v>
      </c>
    </row>
    <row r="86" spans="1:7" x14ac:dyDescent="0.35">
      <c r="A86" s="26">
        <f t="shared" si="7"/>
        <v>76</v>
      </c>
      <c r="B86" s="33">
        <f t="shared" si="8"/>
        <v>122712.70999999996</v>
      </c>
      <c r="C86" s="21"/>
      <c r="D86" s="27">
        <f t="shared" si="9"/>
        <v>772.19</v>
      </c>
      <c r="E86" s="29">
        <f t="shared" si="10"/>
        <v>562.42999999999995</v>
      </c>
      <c r="F86" s="31">
        <f t="shared" si="11"/>
        <v>209.7600000000001</v>
      </c>
      <c r="G86" s="28">
        <f t="shared" si="12"/>
        <v>122502.94999999997</v>
      </c>
    </row>
    <row r="87" spans="1:7" x14ac:dyDescent="0.35">
      <c r="A87" s="26">
        <f t="shared" si="7"/>
        <v>77</v>
      </c>
      <c r="B87" s="33">
        <f t="shared" si="8"/>
        <v>122502.94999999997</v>
      </c>
      <c r="C87" s="21"/>
      <c r="D87" s="27">
        <f t="shared" si="9"/>
        <v>772.19</v>
      </c>
      <c r="E87" s="29">
        <f t="shared" si="10"/>
        <v>561.47</v>
      </c>
      <c r="F87" s="31">
        <f t="shared" si="11"/>
        <v>210.72000000000003</v>
      </c>
      <c r="G87" s="28">
        <f t="shared" si="12"/>
        <v>122292.22999999997</v>
      </c>
    </row>
    <row r="88" spans="1:7" x14ac:dyDescent="0.35">
      <c r="A88" s="26">
        <f t="shared" si="7"/>
        <v>78</v>
      </c>
      <c r="B88" s="33">
        <f t="shared" si="8"/>
        <v>122292.22999999997</v>
      </c>
      <c r="C88" s="21"/>
      <c r="D88" s="27">
        <f t="shared" si="9"/>
        <v>772.19</v>
      </c>
      <c r="E88" s="29">
        <f t="shared" si="10"/>
        <v>560.51</v>
      </c>
      <c r="F88" s="31">
        <f t="shared" si="11"/>
        <v>211.68000000000006</v>
      </c>
      <c r="G88" s="28">
        <f t="shared" si="12"/>
        <v>122080.54999999997</v>
      </c>
    </row>
    <row r="89" spans="1:7" x14ac:dyDescent="0.35">
      <c r="A89" s="26">
        <f t="shared" si="7"/>
        <v>79</v>
      </c>
      <c r="B89" s="33">
        <f t="shared" si="8"/>
        <v>122080.54999999997</v>
      </c>
      <c r="C89" s="21"/>
      <c r="D89" s="27">
        <f t="shared" si="9"/>
        <v>772.19</v>
      </c>
      <c r="E89" s="29">
        <f t="shared" si="10"/>
        <v>559.54</v>
      </c>
      <c r="F89" s="31">
        <f t="shared" si="11"/>
        <v>212.65000000000009</v>
      </c>
      <c r="G89" s="28">
        <f t="shared" si="12"/>
        <v>121867.89999999998</v>
      </c>
    </row>
    <row r="90" spans="1:7" x14ac:dyDescent="0.35">
      <c r="A90" s="26">
        <f t="shared" si="7"/>
        <v>80</v>
      </c>
      <c r="B90" s="33">
        <f t="shared" si="8"/>
        <v>121867.89999999998</v>
      </c>
      <c r="C90" s="21"/>
      <c r="D90" s="27">
        <f t="shared" si="9"/>
        <v>772.19</v>
      </c>
      <c r="E90" s="29">
        <f t="shared" si="10"/>
        <v>558.55999999999995</v>
      </c>
      <c r="F90" s="31">
        <f t="shared" si="11"/>
        <v>213.63000000000011</v>
      </c>
      <c r="G90" s="28">
        <f t="shared" si="12"/>
        <v>121654.26999999997</v>
      </c>
    </row>
    <row r="91" spans="1:7" x14ac:dyDescent="0.35">
      <c r="A91" s="26">
        <f t="shared" si="7"/>
        <v>81</v>
      </c>
      <c r="B91" s="33">
        <f t="shared" si="8"/>
        <v>121654.26999999997</v>
      </c>
      <c r="C91" s="21"/>
      <c r="D91" s="27">
        <f t="shared" si="9"/>
        <v>772.19</v>
      </c>
      <c r="E91" s="29">
        <f t="shared" si="10"/>
        <v>557.58000000000004</v>
      </c>
      <c r="F91" s="31">
        <f t="shared" si="11"/>
        <v>214.61</v>
      </c>
      <c r="G91" s="28">
        <f t="shared" si="12"/>
        <v>121439.65999999997</v>
      </c>
    </row>
    <row r="92" spans="1:7" x14ac:dyDescent="0.35">
      <c r="A92" s="26">
        <f t="shared" si="7"/>
        <v>82</v>
      </c>
      <c r="B92" s="33">
        <f t="shared" si="8"/>
        <v>121439.65999999997</v>
      </c>
      <c r="C92" s="21"/>
      <c r="D92" s="27">
        <f t="shared" si="9"/>
        <v>772.19</v>
      </c>
      <c r="E92" s="29">
        <f t="shared" si="10"/>
        <v>556.6</v>
      </c>
      <c r="F92" s="31">
        <f t="shared" si="11"/>
        <v>215.59000000000003</v>
      </c>
      <c r="G92" s="28">
        <f t="shared" si="12"/>
        <v>121224.06999999998</v>
      </c>
    </row>
    <row r="93" spans="1:7" x14ac:dyDescent="0.35">
      <c r="A93" s="26">
        <f t="shared" si="7"/>
        <v>83</v>
      </c>
      <c r="B93" s="33">
        <f t="shared" si="8"/>
        <v>121224.06999999998</v>
      </c>
      <c r="C93" s="21"/>
      <c r="D93" s="27">
        <f t="shared" si="9"/>
        <v>772.19</v>
      </c>
      <c r="E93" s="29">
        <f t="shared" si="10"/>
        <v>555.61</v>
      </c>
      <c r="F93" s="31">
        <f t="shared" si="11"/>
        <v>216.58000000000004</v>
      </c>
      <c r="G93" s="28">
        <f t="shared" si="12"/>
        <v>121007.48999999998</v>
      </c>
    </row>
    <row r="94" spans="1:7" x14ac:dyDescent="0.35">
      <c r="A94" s="26">
        <f t="shared" si="7"/>
        <v>84</v>
      </c>
      <c r="B94" s="33">
        <f t="shared" si="8"/>
        <v>121007.48999999998</v>
      </c>
      <c r="C94" s="21"/>
      <c r="D94" s="27">
        <f t="shared" si="9"/>
        <v>772.19</v>
      </c>
      <c r="E94" s="29">
        <f t="shared" si="10"/>
        <v>554.62</v>
      </c>
      <c r="F94" s="31">
        <f t="shared" si="11"/>
        <v>217.57000000000005</v>
      </c>
      <c r="G94" s="28">
        <f t="shared" si="12"/>
        <v>120789.91999999997</v>
      </c>
    </row>
    <row r="95" spans="1:7" x14ac:dyDescent="0.35">
      <c r="A95" s="26">
        <f t="shared" si="7"/>
        <v>85</v>
      </c>
      <c r="B95" s="33">
        <f t="shared" si="8"/>
        <v>120789.91999999997</v>
      </c>
      <c r="C95" s="21"/>
      <c r="D95" s="27">
        <f t="shared" si="9"/>
        <v>772.19</v>
      </c>
      <c r="E95" s="29">
        <f t="shared" si="10"/>
        <v>553.62</v>
      </c>
      <c r="F95" s="31">
        <f t="shared" si="11"/>
        <v>218.57000000000005</v>
      </c>
      <c r="G95" s="28">
        <f t="shared" si="12"/>
        <v>120571.34999999996</v>
      </c>
    </row>
    <row r="96" spans="1:7" x14ac:dyDescent="0.35">
      <c r="A96" s="26">
        <f t="shared" si="7"/>
        <v>86</v>
      </c>
      <c r="B96" s="33">
        <f t="shared" si="8"/>
        <v>120571.34999999996</v>
      </c>
      <c r="C96" s="21"/>
      <c r="D96" s="27">
        <f t="shared" si="9"/>
        <v>772.19</v>
      </c>
      <c r="E96" s="29">
        <f t="shared" si="10"/>
        <v>552.62</v>
      </c>
      <c r="F96" s="31">
        <f t="shared" si="11"/>
        <v>219.57000000000005</v>
      </c>
      <c r="G96" s="28">
        <f t="shared" si="12"/>
        <v>120351.77999999996</v>
      </c>
    </row>
    <row r="97" spans="1:7" x14ac:dyDescent="0.35">
      <c r="A97" s="26">
        <f t="shared" si="7"/>
        <v>87</v>
      </c>
      <c r="B97" s="33">
        <f t="shared" si="8"/>
        <v>120351.77999999996</v>
      </c>
      <c r="C97" s="21"/>
      <c r="D97" s="27">
        <f t="shared" si="9"/>
        <v>772.19</v>
      </c>
      <c r="E97" s="29">
        <f t="shared" si="10"/>
        <v>551.61</v>
      </c>
      <c r="F97" s="31">
        <f t="shared" si="11"/>
        <v>220.58000000000004</v>
      </c>
      <c r="G97" s="28">
        <f t="shared" si="12"/>
        <v>120131.19999999995</v>
      </c>
    </row>
    <row r="98" spans="1:7" x14ac:dyDescent="0.35">
      <c r="A98" s="26">
        <f t="shared" si="7"/>
        <v>88</v>
      </c>
      <c r="B98" s="33">
        <f t="shared" si="8"/>
        <v>120131.19999999995</v>
      </c>
      <c r="C98" s="21"/>
      <c r="D98" s="27">
        <f t="shared" si="9"/>
        <v>772.19</v>
      </c>
      <c r="E98" s="29">
        <f t="shared" si="10"/>
        <v>550.6</v>
      </c>
      <c r="F98" s="31">
        <f t="shared" si="11"/>
        <v>221.59000000000003</v>
      </c>
      <c r="G98" s="28">
        <f t="shared" si="12"/>
        <v>119909.60999999996</v>
      </c>
    </row>
    <row r="99" spans="1:7" x14ac:dyDescent="0.35">
      <c r="A99" s="26">
        <f t="shared" si="7"/>
        <v>89</v>
      </c>
      <c r="B99" s="33">
        <f t="shared" si="8"/>
        <v>119909.60999999996</v>
      </c>
      <c r="C99" s="21"/>
      <c r="D99" s="27">
        <f t="shared" si="9"/>
        <v>772.19</v>
      </c>
      <c r="E99" s="29">
        <f t="shared" si="10"/>
        <v>549.59</v>
      </c>
      <c r="F99" s="31">
        <f t="shared" si="11"/>
        <v>222.60000000000002</v>
      </c>
      <c r="G99" s="28">
        <f t="shared" si="12"/>
        <v>119687.00999999995</v>
      </c>
    </row>
    <row r="100" spans="1:7" x14ac:dyDescent="0.35">
      <c r="A100" s="26">
        <f t="shared" si="7"/>
        <v>90</v>
      </c>
      <c r="B100" s="33">
        <f t="shared" si="8"/>
        <v>119687.00999999995</v>
      </c>
      <c r="C100" s="21"/>
      <c r="D100" s="27">
        <f t="shared" si="9"/>
        <v>772.19</v>
      </c>
      <c r="E100" s="29">
        <f t="shared" si="10"/>
        <v>548.57000000000005</v>
      </c>
      <c r="F100" s="31">
        <f t="shared" si="11"/>
        <v>223.62</v>
      </c>
      <c r="G100" s="28">
        <f t="shared" si="12"/>
        <v>119463.38999999996</v>
      </c>
    </row>
    <row r="101" spans="1:7" x14ac:dyDescent="0.35">
      <c r="A101" s="26">
        <f t="shared" si="7"/>
        <v>91</v>
      </c>
      <c r="B101" s="33">
        <f t="shared" si="8"/>
        <v>119463.38999999996</v>
      </c>
      <c r="C101" s="21"/>
      <c r="D101" s="27">
        <f t="shared" si="9"/>
        <v>772.19</v>
      </c>
      <c r="E101" s="29">
        <f t="shared" si="10"/>
        <v>547.54</v>
      </c>
      <c r="F101" s="31">
        <f t="shared" si="11"/>
        <v>224.65000000000009</v>
      </c>
      <c r="G101" s="28">
        <f t="shared" si="12"/>
        <v>119238.73999999996</v>
      </c>
    </row>
    <row r="102" spans="1:7" x14ac:dyDescent="0.35">
      <c r="A102" s="26">
        <f t="shared" si="7"/>
        <v>92</v>
      </c>
      <c r="B102" s="33">
        <f t="shared" si="8"/>
        <v>119238.73999999996</v>
      </c>
      <c r="C102" s="21"/>
      <c r="D102" s="27">
        <f t="shared" si="9"/>
        <v>772.19</v>
      </c>
      <c r="E102" s="29">
        <f t="shared" si="10"/>
        <v>546.51</v>
      </c>
      <c r="F102" s="31">
        <f t="shared" si="11"/>
        <v>225.68000000000006</v>
      </c>
      <c r="G102" s="28">
        <f t="shared" si="12"/>
        <v>119013.05999999997</v>
      </c>
    </row>
    <row r="103" spans="1:7" x14ac:dyDescent="0.35">
      <c r="A103" s="26">
        <f t="shared" si="7"/>
        <v>93</v>
      </c>
      <c r="B103" s="33">
        <f t="shared" si="8"/>
        <v>119013.05999999997</v>
      </c>
      <c r="C103" s="21"/>
      <c r="D103" s="27">
        <f t="shared" si="9"/>
        <v>772.19</v>
      </c>
      <c r="E103" s="29">
        <f t="shared" si="10"/>
        <v>545.48</v>
      </c>
      <c r="F103" s="31">
        <f t="shared" si="11"/>
        <v>226.71000000000004</v>
      </c>
      <c r="G103" s="28">
        <f t="shared" si="12"/>
        <v>118786.34999999996</v>
      </c>
    </row>
    <row r="104" spans="1:7" x14ac:dyDescent="0.35">
      <c r="A104" s="26">
        <f t="shared" si="7"/>
        <v>94</v>
      </c>
      <c r="B104" s="33">
        <f t="shared" si="8"/>
        <v>118786.34999999996</v>
      </c>
      <c r="C104" s="21"/>
      <c r="D104" s="27">
        <f t="shared" si="9"/>
        <v>772.19</v>
      </c>
      <c r="E104" s="29">
        <f t="shared" si="10"/>
        <v>544.44000000000005</v>
      </c>
      <c r="F104" s="31">
        <f t="shared" si="11"/>
        <v>227.75</v>
      </c>
      <c r="G104" s="28">
        <f t="shared" si="12"/>
        <v>118558.59999999996</v>
      </c>
    </row>
    <row r="105" spans="1:7" x14ac:dyDescent="0.35">
      <c r="A105" s="26">
        <f t="shared" si="7"/>
        <v>95</v>
      </c>
      <c r="B105" s="33">
        <f t="shared" si="8"/>
        <v>118558.59999999996</v>
      </c>
      <c r="C105" s="21"/>
      <c r="D105" s="27">
        <f t="shared" si="9"/>
        <v>772.19</v>
      </c>
      <c r="E105" s="29">
        <f t="shared" si="10"/>
        <v>543.39</v>
      </c>
      <c r="F105" s="31">
        <f t="shared" si="11"/>
        <v>228.80000000000007</v>
      </c>
      <c r="G105" s="28">
        <f t="shared" si="12"/>
        <v>118329.79999999996</v>
      </c>
    </row>
    <row r="106" spans="1:7" x14ac:dyDescent="0.35">
      <c r="A106" s="26">
        <f t="shared" si="7"/>
        <v>96</v>
      </c>
      <c r="B106" s="33">
        <f t="shared" si="8"/>
        <v>118329.79999999996</v>
      </c>
      <c r="C106" s="21"/>
      <c r="D106" s="27">
        <f t="shared" si="9"/>
        <v>772.19</v>
      </c>
      <c r="E106" s="29">
        <f t="shared" si="10"/>
        <v>542.34</v>
      </c>
      <c r="F106" s="31">
        <f t="shared" si="11"/>
        <v>229.85000000000002</v>
      </c>
      <c r="G106" s="28">
        <f t="shared" si="12"/>
        <v>118099.94999999995</v>
      </c>
    </row>
    <row r="107" spans="1:7" x14ac:dyDescent="0.35">
      <c r="A107" s="26">
        <f t="shared" si="7"/>
        <v>97</v>
      </c>
      <c r="B107" s="33">
        <f t="shared" si="8"/>
        <v>118099.94999999995</v>
      </c>
      <c r="C107" s="21"/>
      <c r="D107" s="27">
        <f t="shared" si="9"/>
        <v>772.19</v>
      </c>
      <c r="E107" s="29">
        <f t="shared" si="10"/>
        <v>541.29</v>
      </c>
      <c r="F107" s="31">
        <f t="shared" si="11"/>
        <v>230.90000000000009</v>
      </c>
      <c r="G107" s="28">
        <f t="shared" si="12"/>
        <v>117869.04999999996</v>
      </c>
    </row>
    <row r="108" spans="1:7" x14ac:dyDescent="0.35">
      <c r="A108" s="26">
        <f t="shared" si="7"/>
        <v>98</v>
      </c>
      <c r="B108" s="33">
        <f t="shared" si="8"/>
        <v>117869.04999999996</v>
      </c>
      <c r="C108" s="21"/>
      <c r="D108" s="27">
        <f t="shared" si="9"/>
        <v>772.19</v>
      </c>
      <c r="E108" s="29">
        <f t="shared" si="10"/>
        <v>540.23</v>
      </c>
      <c r="F108" s="31">
        <f t="shared" si="11"/>
        <v>231.96000000000004</v>
      </c>
      <c r="G108" s="28">
        <f t="shared" si="12"/>
        <v>117637.08999999995</v>
      </c>
    </row>
    <row r="109" spans="1:7" x14ac:dyDescent="0.35">
      <c r="A109" s="26">
        <f t="shared" si="7"/>
        <v>99</v>
      </c>
      <c r="B109" s="33">
        <f t="shared" si="8"/>
        <v>117637.08999999995</v>
      </c>
      <c r="C109" s="21"/>
      <c r="D109" s="27">
        <f t="shared" si="9"/>
        <v>772.19</v>
      </c>
      <c r="E109" s="29">
        <f t="shared" si="10"/>
        <v>539.16999999999996</v>
      </c>
      <c r="F109" s="31">
        <f t="shared" si="11"/>
        <v>233.0200000000001</v>
      </c>
      <c r="G109" s="28">
        <f t="shared" si="12"/>
        <v>117404.06999999995</v>
      </c>
    </row>
    <row r="110" spans="1:7" x14ac:dyDescent="0.35">
      <c r="A110" s="26">
        <f t="shared" si="7"/>
        <v>100</v>
      </c>
      <c r="B110" s="33">
        <f t="shared" si="8"/>
        <v>117404.06999999995</v>
      </c>
      <c r="C110" s="21"/>
      <c r="D110" s="27">
        <f t="shared" si="9"/>
        <v>772.19</v>
      </c>
      <c r="E110" s="29">
        <f t="shared" si="10"/>
        <v>538.1</v>
      </c>
      <c r="F110" s="31">
        <f t="shared" si="11"/>
        <v>234.09000000000003</v>
      </c>
      <c r="G110" s="28">
        <f t="shared" si="12"/>
        <v>117169.97999999995</v>
      </c>
    </row>
    <row r="111" spans="1:7" x14ac:dyDescent="0.35">
      <c r="A111" s="26">
        <f t="shared" si="7"/>
        <v>101</v>
      </c>
      <c r="B111" s="33">
        <f t="shared" si="8"/>
        <v>117169.97999999995</v>
      </c>
      <c r="C111" s="21"/>
      <c r="D111" s="27">
        <f t="shared" si="9"/>
        <v>772.19</v>
      </c>
      <c r="E111" s="29">
        <f t="shared" si="10"/>
        <v>537.03</v>
      </c>
      <c r="F111" s="31">
        <f t="shared" si="11"/>
        <v>235.16000000000008</v>
      </c>
      <c r="G111" s="28">
        <f t="shared" si="12"/>
        <v>116934.81999999995</v>
      </c>
    </row>
    <row r="112" spans="1:7" x14ac:dyDescent="0.35">
      <c r="A112" s="26">
        <f t="shared" si="7"/>
        <v>102</v>
      </c>
      <c r="B112" s="33">
        <f t="shared" si="8"/>
        <v>116934.81999999995</v>
      </c>
      <c r="C112" s="21"/>
      <c r="D112" s="27">
        <f t="shared" si="9"/>
        <v>772.19</v>
      </c>
      <c r="E112" s="29">
        <f t="shared" si="10"/>
        <v>535.95000000000005</v>
      </c>
      <c r="F112" s="31">
        <f t="shared" si="11"/>
        <v>236.24</v>
      </c>
      <c r="G112" s="28">
        <f t="shared" si="12"/>
        <v>116698.57999999994</v>
      </c>
    </row>
    <row r="113" spans="1:7" x14ac:dyDescent="0.35">
      <c r="A113" s="26">
        <f t="shared" si="7"/>
        <v>103</v>
      </c>
      <c r="B113" s="33">
        <f t="shared" si="8"/>
        <v>116698.57999999994</v>
      </c>
      <c r="C113" s="21"/>
      <c r="D113" s="27">
        <f t="shared" si="9"/>
        <v>772.19</v>
      </c>
      <c r="E113" s="29">
        <f t="shared" si="10"/>
        <v>534.87</v>
      </c>
      <c r="F113" s="31">
        <f t="shared" si="11"/>
        <v>237.32000000000005</v>
      </c>
      <c r="G113" s="28">
        <f t="shared" si="12"/>
        <v>116461.25999999994</v>
      </c>
    </row>
    <row r="114" spans="1:7" x14ac:dyDescent="0.35">
      <c r="A114" s="26">
        <f t="shared" si="7"/>
        <v>104</v>
      </c>
      <c r="B114" s="33">
        <f t="shared" si="8"/>
        <v>116461.25999999994</v>
      </c>
      <c r="C114" s="21"/>
      <c r="D114" s="27">
        <f t="shared" si="9"/>
        <v>772.19</v>
      </c>
      <c r="E114" s="29">
        <f t="shared" si="10"/>
        <v>533.78</v>
      </c>
      <c r="F114" s="31">
        <f t="shared" si="11"/>
        <v>238.41000000000008</v>
      </c>
      <c r="G114" s="28">
        <f t="shared" si="12"/>
        <v>116222.84999999993</v>
      </c>
    </row>
    <row r="115" spans="1:7" x14ac:dyDescent="0.35">
      <c r="A115" s="26">
        <f t="shared" si="7"/>
        <v>105</v>
      </c>
      <c r="B115" s="33">
        <f t="shared" si="8"/>
        <v>116222.84999999993</v>
      </c>
      <c r="C115" s="21"/>
      <c r="D115" s="27">
        <f t="shared" si="9"/>
        <v>772.19</v>
      </c>
      <c r="E115" s="29">
        <f t="shared" si="10"/>
        <v>532.69000000000005</v>
      </c>
      <c r="F115" s="31">
        <f t="shared" si="11"/>
        <v>239.5</v>
      </c>
      <c r="G115" s="28">
        <f t="shared" si="12"/>
        <v>115983.34999999993</v>
      </c>
    </row>
    <row r="116" spans="1:7" x14ac:dyDescent="0.35">
      <c r="A116" s="26">
        <f t="shared" si="7"/>
        <v>106</v>
      </c>
      <c r="B116" s="33">
        <f t="shared" si="8"/>
        <v>115983.34999999993</v>
      </c>
      <c r="C116" s="21"/>
      <c r="D116" s="27">
        <f t="shared" si="9"/>
        <v>772.19</v>
      </c>
      <c r="E116" s="29">
        <f t="shared" si="10"/>
        <v>531.59</v>
      </c>
      <c r="F116" s="31">
        <f t="shared" si="11"/>
        <v>240.60000000000002</v>
      </c>
      <c r="G116" s="28">
        <f t="shared" si="12"/>
        <v>115742.74999999993</v>
      </c>
    </row>
    <row r="117" spans="1:7" x14ac:dyDescent="0.35">
      <c r="A117" s="26">
        <f t="shared" si="7"/>
        <v>107</v>
      </c>
      <c r="B117" s="33">
        <f t="shared" si="8"/>
        <v>115742.74999999993</v>
      </c>
      <c r="C117" s="21"/>
      <c r="D117" s="27">
        <f t="shared" si="9"/>
        <v>772.19</v>
      </c>
      <c r="E117" s="29">
        <f t="shared" si="10"/>
        <v>530.49</v>
      </c>
      <c r="F117" s="31">
        <f t="shared" si="11"/>
        <v>241.70000000000005</v>
      </c>
      <c r="G117" s="28">
        <f t="shared" si="12"/>
        <v>115501.04999999993</v>
      </c>
    </row>
    <row r="118" spans="1:7" x14ac:dyDescent="0.35">
      <c r="A118" s="26">
        <f t="shared" si="7"/>
        <v>108</v>
      </c>
      <c r="B118" s="33">
        <f t="shared" si="8"/>
        <v>115501.04999999993</v>
      </c>
      <c r="C118" s="21"/>
      <c r="D118" s="27">
        <f t="shared" si="9"/>
        <v>772.19</v>
      </c>
      <c r="E118" s="29">
        <f t="shared" si="10"/>
        <v>529.38</v>
      </c>
      <c r="F118" s="31">
        <f t="shared" si="11"/>
        <v>242.81000000000006</v>
      </c>
      <c r="G118" s="28">
        <f t="shared" si="12"/>
        <v>115258.23999999993</v>
      </c>
    </row>
    <row r="119" spans="1:7" x14ac:dyDescent="0.35">
      <c r="A119" s="26">
        <f t="shared" si="7"/>
        <v>109</v>
      </c>
      <c r="B119" s="33">
        <f t="shared" si="8"/>
        <v>115258.23999999993</v>
      </c>
      <c r="C119" s="21"/>
      <c r="D119" s="27">
        <f t="shared" si="9"/>
        <v>772.19</v>
      </c>
      <c r="E119" s="29">
        <f t="shared" si="10"/>
        <v>528.27</v>
      </c>
      <c r="F119" s="31">
        <f t="shared" si="11"/>
        <v>243.92000000000007</v>
      </c>
      <c r="G119" s="28">
        <f t="shared" si="12"/>
        <v>115014.31999999993</v>
      </c>
    </row>
    <row r="120" spans="1:7" x14ac:dyDescent="0.35">
      <c r="A120" s="26">
        <f t="shared" si="7"/>
        <v>110</v>
      </c>
      <c r="B120" s="33">
        <f t="shared" si="8"/>
        <v>115014.31999999993</v>
      </c>
      <c r="C120" s="21"/>
      <c r="D120" s="27">
        <f t="shared" si="9"/>
        <v>772.19</v>
      </c>
      <c r="E120" s="29">
        <f t="shared" si="10"/>
        <v>527.15</v>
      </c>
      <c r="F120" s="31">
        <f t="shared" si="11"/>
        <v>245.04000000000008</v>
      </c>
      <c r="G120" s="28">
        <f t="shared" si="12"/>
        <v>114769.27999999994</v>
      </c>
    </row>
    <row r="121" spans="1:7" x14ac:dyDescent="0.35">
      <c r="A121" s="26">
        <f t="shared" si="7"/>
        <v>111</v>
      </c>
      <c r="B121" s="33">
        <f t="shared" si="8"/>
        <v>114769.27999999994</v>
      </c>
      <c r="C121" s="21"/>
      <c r="D121" s="27">
        <f t="shared" si="9"/>
        <v>772.19</v>
      </c>
      <c r="E121" s="29">
        <f t="shared" si="10"/>
        <v>526.03</v>
      </c>
      <c r="F121" s="31">
        <f t="shared" si="11"/>
        <v>246.16000000000008</v>
      </c>
      <c r="G121" s="28">
        <f t="shared" si="12"/>
        <v>114523.11999999994</v>
      </c>
    </row>
    <row r="122" spans="1:7" x14ac:dyDescent="0.35">
      <c r="A122" s="26">
        <f t="shared" si="7"/>
        <v>112</v>
      </c>
      <c r="B122" s="33">
        <f t="shared" si="8"/>
        <v>114523.11999999994</v>
      </c>
      <c r="C122" s="21"/>
      <c r="D122" s="27">
        <f t="shared" si="9"/>
        <v>772.19</v>
      </c>
      <c r="E122" s="29">
        <f t="shared" si="10"/>
        <v>524.9</v>
      </c>
      <c r="F122" s="31">
        <f t="shared" si="11"/>
        <v>247.29000000000008</v>
      </c>
      <c r="G122" s="28">
        <f t="shared" si="12"/>
        <v>114275.82999999994</v>
      </c>
    </row>
    <row r="123" spans="1:7" x14ac:dyDescent="0.35">
      <c r="A123" s="26">
        <f t="shared" si="7"/>
        <v>113</v>
      </c>
      <c r="B123" s="33">
        <f t="shared" si="8"/>
        <v>114275.82999999994</v>
      </c>
      <c r="C123" s="21"/>
      <c r="D123" s="27">
        <f t="shared" si="9"/>
        <v>772.19</v>
      </c>
      <c r="E123" s="29">
        <f t="shared" si="10"/>
        <v>523.76</v>
      </c>
      <c r="F123" s="31">
        <f t="shared" si="11"/>
        <v>248.43000000000006</v>
      </c>
      <c r="G123" s="28">
        <f t="shared" si="12"/>
        <v>114027.39999999995</v>
      </c>
    </row>
    <row r="124" spans="1:7" x14ac:dyDescent="0.35">
      <c r="A124" s="26">
        <f t="shared" si="7"/>
        <v>114</v>
      </c>
      <c r="B124" s="33">
        <f t="shared" si="8"/>
        <v>114027.39999999995</v>
      </c>
      <c r="C124" s="21"/>
      <c r="D124" s="27">
        <f t="shared" si="9"/>
        <v>772.19</v>
      </c>
      <c r="E124" s="29">
        <f t="shared" si="10"/>
        <v>522.63</v>
      </c>
      <c r="F124" s="31">
        <f t="shared" si="11"/>
        <v>249.56000000000006</v>
      </c>
      <c r="G124" s="28">
        <f t="shared" si="12"/>
        <v>113777.83999999995</v>
      </c>
    </row>
    <row r="125" spans="1:7" x14ac:dyDescent="0.35">
      <c r="A125" s="26">
        <f t="shared" si="7"/>
        <v>115</v>
      </c>
      <c r="B125" s="33">
        <f t="shared" si="8"/>
        <v>113777.83999999995</v>
      </c>
      <c r="C125" s="21"/>
      <c r="D125" s="27">
        <f t="shared" si="9"/>
        <v>772.19</v>
      </c>
      <c r="E125" s="29">
        <f t="shared" si="10"/>
        <v>521.48</v>
      </c>
      <c r="F125" s="31">
        <f t="shared" si="11"/>
        <v>250.71000000000004</v>
      </c>
      <c r="G125" s="28">
        <f t="shared" si="12"/>
        <v>113527.12999999995</v>
      </c>
    </row>
    <row r="126" spans="1:7" x14ac:dyDescent="0.35">
      <c r="A126" s="26">
        <f t="shared" si="7"/>
        <v>116</v>
      </c>
      <c r="B126" s="33">
        <f t="shared" si="8"/>
        <v>113527.12999999995</v>
      </c>
      <c r="C126" s="21"/>
      <c r="D126" s="27">
        <f t="shared" si="9"/>
        <v>772.19</v>
      </c>
      <c r="E126" s="29">
        <f t="shared" si="10"/>
        <v>520.33000000000004</v>
      </c>
      <c r="F126" s="31">
        <f t="shared" si="11"/>
        <v>251.86</v>
      </c>
      <c r="G126" s="28">
        <f t="shared" si="12"/>
        <v>113275.26999999995</v>
      </c>
    </row>
    <row r="127" spans="1:7" x14ac:dyDescent="0.35">
      <c r="A127" s="26">
        <f t="shared" si="7"/>
        <v>117</v>
      </c>
      <c r="B127" s="33">
        <f t="shared" si="8"/>
        <v>113275.26999999995</v>
      </c>
      <c r="C127" s="21"/>
      <c r="D127" s="27">
        <f t="shared" si="9"/>
        <v>772.19</v>
      </c>
      <c r="E127" s="29">
        <f t="shared" si="10"/>
        <v>519.17999999999995</v>
      </c>
      <c r="F127" s="31">
        <f t="shared" si="11"/>
        <v>253.0100000000001</v>
      </c>
      <c r="G127" s="28">
        <f t="shared" si="12"/>
        <v>113022.25999999995</v>
      </c>
    </row>
    <row r="128" spans="1:7" x14ac:dyDescent="0.35">
      <c r="A128" s="26">
        <f t="shared" si="7"/>
        <v>118</v>
      </c>
      <c r="B128" s="33">
        <f t="shared" si="8"/>
        <v>113022.25999999995</v>
      </c>
      <c r="C128" s="21"/>
      <c r="D128" s="27">
        <f t="shared" si="9"/>
        <v>772.19</v>
      </c>
      <c r="E128" s="29">
        <f t="shared" si="10"/>
        <v>518.02</v>
      </c>
      <c r="F128" s="31">
        <f t="shared" si="11"/>
        <v>254.17000000000007</v>
      </c>
      <c r="G128" s="28">
        <f t="shared" si="12"/>
        <v>112768.08999999995</v>
      </c>
    </row>
    <row r="129" spans="1:7" x14ac:dyDescent="0.35">
      <c r="A129" s="26">
        <f t="shared" si="7"/>
        <v>119</v>
      </c>
      <c r="B129" s="33">
        <f t="shared" si="8"/>
        <v>112768.08999999995</v>
      </c>
      <c r="C129" s="21"/>
      <c r="D129" s="27">
        <f t="shared" si="9"/>
        <v>772.19</v>
      </c>
      <c r="E129" s="29">
        <f t="shared" si="10"/>
        <v>516.85</v>
      </c>
      <c r="F129" s="31">
        <f t="shared" si="11"/>
        <v>255.34000000000003</v>
      </c>
      <c r="G129" s="28">
        <f t="shared" si="12"/>
        <v>112512.74999999996</v>
      </c>
    </row>
    <row r="130" spans="1:7" x14ac:dyDescent="0.35">
      <c r="A130" s="26">
        <f t="shared" si="7"/>
        <v>120</v>
      </c>
      <c r="B130" s="33">
        <f t="shared" si="8"/>
        <v>112512.74999999996</v>
      </c>
      <c r="C130" s="21"/>
      <c r="D130" s="27">
        <f t="shared" si="9"/>
        <v>772.19</v>
      </c>
      <c r="E130" s="29">
        <f t="shared" si="10"/>
        <v>515.67999999999995</v>
      </c>
      <c r="F130" s="31">
        <f t="shared" si="11"/>
        <v>256.5100000000001</v>
      </c>
      <c r="G130" s="28">
        <f t="shared" si="12"/>
        <v>112256.23999999996</v>
      </c>
    </row>
    <row r="131" spans="1:7" x14ac:dyDescent="0.35">
      <c r="A131" s="26">
        <f t="shared" si="7"/>
        <v>121</v>
      </c>
      <c r="B131" s="33">
        <f t="shared" si="8"/>
        <v>112256.23999999996</v>
      </c>
      <c r="C131" s="21"/>
      <c r="D131" s="27">
        <f t="shared" si="9"/>
        <v>772.19</v>
      </c>
      <c r="E131" s="29">
        <f t="shared" si="10"/>
        <v>514.51</v>
      </c>
      <c r="F131" s="31">
        <f t="shared" si="11"/>
        <v>257.68000000000006</v>
      </c>
      <c r="G131" s="28">
        <f t="shared" si="12"/>
        <v>111998.55999999997</v>
      </c>
    </row>
    <row r="132" spans="1:7" x14ac:dyDescent="0.35">
      <c r="A132" s="26">
        <f t="shared" si="7"/>
        <v>122</v>
      </c>
      <c r="B132" s="33">
        <f t="shared" si="8"/>
        <v>111998.55999999997</v>
      </c>
      <c r="C132" s="21"/>
      <c r="D132" s="27">
        <f t="shared" si="9"/>
        <v>772.19</v>
      </c>
      <c r="E132" s="29">
        <f t="shared" si="10"/>
        <v>513.33000000000004</v>
      </c>
      <c r="F132" s="31">
        <f t="shared" si="11"/>
        <v>258.86</v>
      </c>
      <c r="G132" s="28">
        <f t="shared" si="12"/>
        <v>111739.69999999997</v>
      </c>
    </row>
    <row r="133" spans="1:7" x14ac:dyDescent="0.35">
      <c r="A133" s="26">
        <f t="shared" si="7"/>
        <v>123</v>
      </c>
      <c r="B133" s="33">
        <f t="shared" si="8"/>
        <v>111739.69999999997</v>
      </c>
      <c r="C133" s="21"/>
      <c r="D133" s="27">
        <f t="shared" si="9"/>
        <v>772.19</v>
      </c>
      <c r="E133" s="29">
        <f t="shared" si="10"/>
        <v>512.14</v>
      </c>
      <c r="F133" s="31">
        <f t="shared" si="11"/>
        <v>260.05000000000007</v>
      </c>
      <c r="G133" s="28">
        <f t="shared" si="12"/>
        <v>111479.64999999997</v>
      </c>
    </row>
    <row r="134" spans="1:7" x14ac:dyDescent="0.35">
      <c r="A134" s="26">
        <f t="shared" si="7"/>
        <v>124</v>
      </c>
      <c r="B134" s="33">
        <f t="shared" si="8"/>
        <v>111479.64999999997</v>
      </c>
      <c r="C134" s="21"/>
      <c r="D134" s="27">
        <f t="shared" si="9"/>
        <v>772.19</v>
      </c>
      <c r="E134" s="29">
        <f t="shared" si="10"/>
        <v>510.95</v>
      </c>
      <c r="F134" s="31">
        <f t="shared" si="11"/>
        <v>261.24000000000007</v>
      </c>
      <c r="G134" s="28">
        <f t="shared" si="12"/>
        <v>111218.40999999996</v>
      </c>
    </row>
    <row r="135" spans="1:7" x14ac:dyDescent="0.35">
      <c r="A135" s="26">
        <f t="shared" si="7"/>
        <v>125</v>
      </c>
      <c r="B135" s="33">
        <f t="shared" si="8"/>
        <v>111218.40999999996</v>
      </c>
      <c r="C135" s="21"/>
      <c r="D135" s="27">
        <f t="shared" si="9"/>
        <v>772.19</v>
      </c>
      <c r="E135" s="29">
        <f t="shared" si="10"/>
        <v>509.75</v>
      </c>
      <c r="F135" s="31">
        <f t="shared" si="11"/>
        <v>262.44000000000005</v>
      </c>
      <c r="G135" s="28">
        <f t="shared" si="12"/>
        <v>110955.96999999996</v>
      </c>
    </row>
    <row r="136" spans="1:7" x14ac:dyDescent="0.35">
      <c r="A136" s="26">
        <f t="shared" si="7"/>
        <v>126</v>
      </c>
      <c r="B136" s="33">
        <f t="shared" si="8"/>
        <v>110955.96999999996</v>
      </c>
      <c r="C136" s="21"/>
      <c r="D136" s="27">
        <f t="shared" si="9"/>
        <v>772.19</v>
      </c>
      <c r="E136" s="29">
        <f t="shared" si="10"/>
        <v>508.55</v>
      </c>
      <c r="F136" s="31">
        <f t="shared" si="11"/>
        <v>263.64000000000004</v>
      </c>
      <c r="G136" s="28">
        <f t="shared" si="12"/>
        <v>110692.32999999996</v>
      </c>
    </row>
    <row r="137" spans="1:7" x14ac:dyDescent="0.35">
      <c r="A137" s="26">
        <f t="shared" si="7"/>
        <v>127</v>
      </c>
      <c r="B137" s="33">
        <f t="shared" si="8"/>
        <v>110692.32999999996</v>
      </c>
      <c r="C137" s="21"/>
      <c r="D137" s="27">
        <f t="shared" si="9"/>
        <v>772.19</v>
      </c>
      <c r="E137" s="29">
        <f t="shared" si="10"/>
        <v>507.34</v>
      </c>
      <c r="F137" s="31">
        <f t="shared" si="11"/>
        <v>264.85000000000008</v>
      </c>
      <c r="G137" s="28">
        <f t="shared" si="12"/>
        <v>110427.47999999995</v>
      </c>
    </row>
    <row r="138" spans="1:7" x14ac:dyDescent="0.35">
      <c r="A138" s="26">
        <f t="shared" si="7"/>
        <v>128</v>
      </c>
      <c r="B138" s="33">
        <f t="shared" si="8"/>
        <v>110427.47999999995</v>
      </c>
      <c r="C138" s="21"/>
      <c r="D138" s="27">
        <f t="shared" si="9"/>
        <v>772.19</v>
      </c>
      <c r="E138" s="29">
        <f t="shared" si="10"/>
        <v>506.13</v>
      </c>
      <c r="F138" s="31">
        <f t="shared" si="11"/>
        <v>266.06000000000006</v>
      </c>
      <c r="G138" s="28">
        <f t="shared" si="12"/>
        <v>110161.41999999995</v>
      </c>
    </row>
    <row r="139" spans="1:7" x14ac:dyDescent="0.35">
      <c r="A139" s="26">
        <f t="shared" si="7"/>
        <v>129</v>
      </c>
      <c r="B139" s="33">
        <f t="shared" si="8"/>
        <v>110161.41999999995</v>
      </c>
      <c r="C139" s="21"/>
      <c r="D139" s="27">
        <f t="shared" si="9"/>
        <v>772.19</v>
      </c>
      <c r="E139" s="29">
        <f t="shared" si="10"/>
        <v>504.91</v>
      </c>
      <c r="F139" s="31">
        <f t="shared" si="11"/>
        <v>267.28000000000003</v>
      </c>
      <c r="G139" s="28">
        <f t="shared" si="12"/>
        <v>109894.13999999996</v>
      </c>
    </row>
    <row r="140" spans="1:7" x14ac:dyDescent="0.35">
      <c r="A140" s="26">
        <f t="shared" ref="A140:A203" si="13">IF(ROW()-10&gt;$C$3*$C$4,"",ROW()-10)</f>
        <v>130</v>
      </c>
      <c r="B140" s="33">
        <f t="shared" si="8"/>
        <v>109894.13999999996</v>
      </c>
      <c r="C140" s="21"/>
      <c r="D140" s="27">
        <f t="shared" si="9"/>
        <v>772.19</v>
      </c>
      <c r="E140" s="29">
        <f t="shared" si="10"/>
        <v>503.68</v>
      </c>
      <c r="F140" s="31">
        <f t="shared" si="11"/>
        <v>268.51000000000005</v>
      </c>
      <c r="G140" s="28">
        <f t="shared" si="12"/>
        <v>109625.62999999996</v>
      </c>
    </row>
    <row r="141" spans="1:7" x14ac:dyDescent="0.35">
      <c r="A141" s="26">
        <f t="shared" si="13"/>
        <v>131</v>
      </c>
      <c r="B141" s="33">
        <f t="shared" ref="B141:B204" si="14">IF(A141="","",G140)</f>
        <v>109625.62999999996</v>
      </c>
      <c r="C141" s="21"/>
      <c r="D141" s="27">
        <f t="shared" ref="D141:D204" si="15">IF(ROW()=($C$3*$C$4)+10,$G140+$E141,IF(A141="","",MIN(B141+E141,$C$9+$C141)))</f>
        <v>772.19</v>
      </c>
      <c r="E141" s="29">
        <f t="shared" ref="E141:E204" si="16">IF(A141="","",ROUND(B141*($C$5/$C$4),2))</f>
        <v>502.45</v>
      </c>
      <c r="F141" s="31">
        <f t="shared" ref="F141:F204" si="17">IF(A141="","",D141-E141)</f>
        <v>269.74000000000007</v>
      </c>
      <c r="G141" s="28">
        <f t="shared" ref="G141:G204" si="18">IFERROR(IF(B141-F141&gt;=0,B141-F141,""),"")</f>
        <v>109355.88999999996</v>
      </c>
    </row>
    <row r="142" spans="1:7" x14ac:dyDescent="0.35">
      <c r="A142" s="26">
        <f t="shared" si="13"/>
        <v>132</v>
      </c>
      <c r="B142" s="33">
        <f t="shared" si="14"/>
        <v>109355.88999999996</v>
      </c>
      <c r="C142" s="21"/>
      <c r="D142" s="27">
        <f t="shared" si="15"/>
        <v>772.19</v>
      </c>
      <c r="E142" s="29">
        <f t="shared" si="16"/>
        <v>501.21</v>
      </c>
      <c r="F142" s="31">
        <f t="shared" si="17"/>
        <v>270.98000000000008</v>
      </c>
      <c r="G142" s="28">
        <f t="shared" si="18"/>
        <v>109084.90999999996</v>
      </c>
    </row>
    <row r="143" spans="1:7" x14ac:dyDescent="0.35">
      <c r="A143" s="26">
        <f t="shared" si="13"/>
        <v>133</v>
      </c>
      <c r="B143" s="33">
        <f t="shared" si="14"/>
        <v>109084.90999999996</v>
      </c>
      <c r="C143" s="21"/>
      <c r="D143" s="27">
        <f t="shared" si="15"/>
        <v>772.19</v>
      </c>
      <c r="E143" s="29">
        <f t="shared" si="16"/>
        <v>499.97</v>
      </c>
      <c r="F143" s="31">
        <f t="shared" si="17"/>
        <v>272.22000000000003</v>
      </c>
      <c r="G143" s="28">
        <f t="shared" si="18"/>
        <v>108812.68999999996</v>
      </c>
    </row>
    <row r="144" spans="1:7" x14ac:dyDescent="0.35">
      <c r="A144" s="26">
        <f t="shared" si="13"/>
        <v>134</v>
      </c>
      <c r="B144" s="33">
        <f t="shared" si="14"/>
        <v>108812.68999999996</v>
      </c>
      <c r="C144" s="21"/>
      <c r="D144" s="27">
        <f t="shared" si="15"/>
        <v>772.19</v>
      </c>
      <c r="E144" s="29">
        <f t="shared" si="16"/>
        <v>498.72</v>
      </c>
      <c r="F144" s="31">
        <f t="shared" si="17"/>
        <v>273.47000000000003</v>
      </c>
      <c r="G144" s="28">
        <f t="shared" si="18"/>
        <v>108539.21999999996</v>
      </c>
    </row>
    <row r="145" spans="1:7" x14ac:dyDescent="0.35">
      <c r="A145" s="26">
        <f t="shared" si="13"/>
        <v>135</v>
      </c>
      <c r="B145" s="33">
        <f t="shared" si="14"/>
        <v>108539.21999999996</v>
      </c>
      <c r="C145" s="21"/>
      <c r="D145" s="27">
        <f t="shared" si="15"/>
        <v>772.19</v>
      </c>
      <c r="E145" s="29">
        <f t="shared" si="16"/>
        <v>497.47</v>
      </c>
      <c r="F145" s="31">
        <f t="shared" si="17"/>
        <v>274.72000000000003</v>
      </c>
      <c r="G145" s="28">
        <f t="shared" si="18"/>
        <v>108264.49999999996</v>
      </c>
    </row>
    <row r="146" spans="1:7" x14ac:dyDescent="0.35">
      <c r="A146" s="26">
        <f t="shared" si="13"/>
        <v>136</v>
      </c>
      <c r="B146" s="33">
        <f t="shared" si="14"/>
        <v>108264.49999999996</v>
      </c>
      <c r="C146" s="21"/>
      <c r="D146" s="27">
        <f t="shared" si="15"/>
        <v>772.19</v>
      </c>
      <c r="E146" s="29">
        <f t="shared" si="16"/>
        <v>496.21</v>
      </c>
      <c r="F146" s="31">
        <f t="shared" si="17"/>
        <v>275.98000000000008</v>
      </c>
      <c r="G146" s="28">
        <f t="shared" si="18"/>
        <v>107988.51999999996</v>
      </c>
    </row>
    <row r="147" spans="1:7" x14ac:dyDescent="0.35">
      <c r="A147" s="26">
        <f t="shared" si="13"/>
        <v>137</v>
      </c>
      <c r="B147" s="33">
        <f t="shared" si="14"/>
        <v>107988.51999999996</v>
      </c>
      <c r="C147" s="21"/>
      <c r="D147" s="27">
        <f t="shared" si="15"/>
        <v>772.19</v>
      </c>
      <c r="E147" s="29">
        <f t="shared" si="16"/>
        <v>494.95</v>
      </c>
      <c r="F147" s="31">
        <f t="shared" si="17"/>
        <v>277.24000000000007</v>
      </c>
      <c r="G147" s="28">
        <f t="shared" si="18"/>
        <v>107711.27999999996</v>
      </c>
    </row>
    <row r="148" spans="1:7" x14ac:dyDescent="0.35">
      <c r="A148" s="26">
        <f t="shared" si="13"/>
        <v>138</v>
      </c>
      <c r="B148" s="33">
        <f t="shared" si="14"/>
        <v>107711.27999999996</v>
      </c>
      <c r="C148" s="21"/>
      <c r="D148" s="27">
        <f t="shared" si="15"/>
        <v>772.19</v>
      </c>
      <c r="E148" s="29">
        <f t="shared" si="16"/>
        <v>493.68</v>
      </c>
      <c r="F148" s="31">
        <f t="shared" si="17"/>
        <v>278.51000000000005</v>
      </c>
      <c r="G148" s="28">
        <f t="shared" si="18"/>
        <v>107432.76999999996</v>
      </c>
    </row>
    <row r="149" spans="1:7" x14ac:dyDescent="0.35">
      <c r="A149" s="26">
        <f t="shared" si="13"/>
        <v>139</v>
      </c>
      <c r="B149" s="33">
        <f t="shared" si="14"/>
        <v>107432.76999999996</v>
      </c>
      <c r="C149" s="21"/>
      <c r="D149" s="27">
        <f t="shared" si="15"/>
        <v>772.19</v>
      </c>
      <c r="E149" s="29">
        <f t="shared" si="16"/>
        <v>492.4</v>
      </c>
      <c r="F149" s="31">
        <f t="shared" si="17"/>
        <v>279.79000000000008</v>
      </c>
      <c r="G149" s="28">
        <f t="shared" si="18"/>
        <v>107152.97999999997</v>
      </c>
    </row>
    <row r="150" spans="1:7" x14ac:dyDescent="0.35">
      <c r="A150" s="26">
        <f t="shared" si="13"/>
        <v>140</v>
      </c>
      <c r="B150" s="33">
        <f t="shared" si="14"/>
        <v>107152.97999999997</v>
      </c>
      <c r="C150" s="21"/>
      <c r="D150" s="27">
        <f t="shared" si="15"/>
        <v>772.19</v>
      </c>
      <c r="E150" s="29">
        <f t="shared" si="16"/>
        <v>491.12</v>
      </c>
      <c r="F150" s="31">
        <f t="shared" si="17"/>
        <v>281.07000000000005</v>
      </c>
      <c r="G150" s="28">
        <f t="shared" si="18"/>
        <v>106871.90999999996</v>
      </c>
    </row>
    <row r="151" spans="1:7" x14ac:dyDescent="0.35">
      <c r="A151" s="26">
        <f t="shared" si="13"/>
        <v>141</v>
      </c>
      <c r="B151" s="33">
        <f t="shared" si="14"/>
        <v>106871.90999999996</v>
      </c>
      <c r="C151" s="21"/>
      <c r="D151" s="27">
        <f t="shared" si="15"/>
        <v>772.19</v>
      </c>
      <c r="E151" s="29">
        <f t="shared" si="16"/>
        <v>489.83</v>
      </c>
      <c r="F151" s="31">
        <f t="shared" si="17"/>
        <v>282.36000000000007</v>
      </c>
      <c r="G151" s="28">
        <f t="shared" si="18"/>
        <v>106589.54999999996</v>
      </c>
    </row>
    <row r="152" spans="1:7" x14ac:dyDescent="0.35">
      <c r="A152" s="26">
        <f t="shared" si="13"/>
        <v>142</v>
      </c>
      <c r="B152" s="33">
        <f t="shared" si="14"/>
        <v>106589.54999999996</v>
      </c>
      <c r="C152" s="21"/>
      <c r="D152" s="27">
        <f t="shared" si="15"/>
        <v>772.19</v>
      </c>
      <c r="E152" s="29">
        <f t="shared" si="16"/>
        <v>488.54</v>
      </c>
      <c r="F152" s="31">
        <f t="shared" si="17"/>
        <v>283.65000000000003</v>
      </c>
      <c r="G152" s="28">
        <f t="shared" si="18"/>
        <v>106305.89999999997</v>
      </c>
    </row>
    <row r="153" spans="1:7" x14ac:dyDescent="0.35">
      <c r="A153" s="26">
        <f t="shared" si="13"/>
        <v>143</v>
      </c>
      <c r="B153" s="33">
        <f t="shared" si="14"/>
        <v>106305.89999999997</v>
      </c>
      <c r="C153" s="21"/>
      <c r="D153" s="27">
        <f t="shared" si="15"/>
        <v>772.19</v>
      </c>
      <c r="E153" s="29">
        <f t="shared" si="16"/>
        <v>487.24</v>
      </c>
      <c r="F153" s="31">
        <f t="shared" si="17"/>
        <v>284.95000000000005</v>
      </c>
      <c r="G153" s="28">
        <f t="shared" si="18"/>
        <v>106020.94999999997</v>
      </c>
    </row>
    <row r="154" spans="1:7" x14ac:dyDescent="0.35">
      <c r="A154" s="26">
        <f t="shared" si="13"/>
        <v>144</v>
      </c>
      <c r="B154" s="33">
        <f t="shared" si="14"/>
        <v>106020.94999999997</v>
      </c>
      <c r="C154" s="21"/>
      <c r="D154" s="27">
        <f t="shared" si="15"/>
        <v>772.19</v>
      </c>
      <c r="E154" s="29">
        <f t="shared" si="16"/>
        <v>485.93</v>
      </c>
      <c r="F154" s="31">
        <f t="shared" si="17"/>
        <v>286.26000000000005</v>
      </c>
      <c r="G154" s="28">
        <f t="shared" si="18"/>
        <v>105734.68999999997</v>
      </c>
    </row>
    <row r="155" spans="1:7" x14ac:dyDescent="0.35">
      <c r="A155" s="26">
        <f t="shared" si="13"/>
        <v>145</v>
      </c>
      <c r="B155" s="33">
        <f t="shared" si="14"/>
        <v>105734.68999999997</v>
      </c>
      <c r="C155" s="21"/>
      <c r="D155" s="27">
        <f t="shared" si="15"/>
        <v>772.19</v>
      </c>
      <c r="E155" s="29">
        <f t="shared" si="16"/>
        <v>484.62</v>
      </c>
      <c r="F155" s="31">
        <f t="shared" si="17"/>
        <v>287.57000000000005</v>
      </c>
      <c r="G155" s="28">
        <f t="shared" si="18"/>
        <v>105447.11999999997</v>
      </c>
    </row>
    <row r="156" spans="1:7" x14ac:dyDescent="0.35">
      <c r="A156" s="26">
        <f t="shared" si="13"/>
        <v>146</v>
      </c>
      <c r="B156" s="33">
        <f t="shared" si="14"/>
        <v>105447.11999999997</v>
      </c>
      <c r="C156" s="21"/>
      <c r="D156" s="27">
        <f t="shared" si="15"/>
        <v>772.19</v>
      </c>
      <c r="E156" s="29">
        <f t="shared" si="16"/>
        <v>483.3</v>
      </c>
      <c r="F156" s="31">
        <f t="shared" si="17"/>
        <v>288.89000000000004</v>
      </c>
      <c r="G156" s="28">
        <f t="shared" si="18"/>
        <v>105158.22999999997</v>
      </c>
    </row>
    <row r="157" spans="1:7" x14ac:dyDescent="0.35">
      <c r="A157" s="26">
        <f t="shared" si="13"/>
        <v>147</v>
      </c>
      <c r="B157" s="33">
        <f t="shared" si="14"/>
        <v>105158.22999999997</v>
      </c>
      <c r="C157" s="21"/>
      <c r="D157" s="27">
        <f t="shared" si="15"/>
        <v>772.19</v>
      </c>
      <c r="E157" s="29">
        <f t="shared" si="16"/>
        <v>481.98</v>
      </c>
      <c r="F157" s="31">
        <f t="shared" si="17"/>
        <v>290.21000000000004</v>
      </c>
      <c r="G157" s="28">
        <f t="shared" si="18"/>
        <v>104868.01999999996</v>
      </c>
    </row>
    <row r="158" spans="1:7" x14ac:dyDescent="0.35">
      <c r="A158" s="26">
        <f t="shared" si="13"/>
        <v>148</v>
      </c>
      <c r="B158" s="33">
        <f t="shared" si="14"/>
        <v>104868.01999999996</v>
      </c>
      <c r="C158" s="21"/>
      <c r="D158" s="27">
        <f t="shared" si="15"/>
        <v>772.19</v>
      </c>
      <c r="E158" s="29">
        <f t="shared" si="16"/>
        <v>480.65</v>
      </c>
      <c r="F158" s="31">
        <f t="shared" si="17"/>
        <v>291.54000000000008</v>
      </c>
      <c r="G158" s="28">
        <f t="shared" si="18"/>
        <v>104576.47999999997</v>
      </c>
    </row>
    <row r="159" spans="1:7" x14ac:dyDescent="0.35">
      <c r="A159" s="26">
        <f t="shared" si="13"/>
        <v>149</v>
      </c>
      <c r="B159" s="33">
        <f t="shared" si="14"/>
        <v>104576.47999999997</v>
      </c>
      <c r="C159" s="21"/>
      <c r="D159" s="27">
        <f t="shared" si="15"/>
        <v>772.19</v>
      </c>
      <c r="E159" s="29">
        <f t="shared" si="16"/>
        <v>479.31</v>
      </c>
      <c r="F159" s="31">
        <f t="shared" si="17"/>
        <v>292.88000000000005</v>
      </c>
      <c r="G159" s="28">
        <f t="shared" si="18"/>
        <v>104283.59999999996</v>
      </c>
    </row>
    <row r="160" spans="1:7" x14ac:dyDescent="0.35">
      <c r="A160" s="26">
        <f t="shared" si="13"/>
        <v>150</v>
      </c>
      <c r="B160" s="33">
        <f t="shared" si="14"/>
        <v>104283.59999999996</v>
      </c>
      <c r="C160" s="21"/>
      <c r="D160" s="27">
        <f t="shared" si="15"/>
        <v>772.19</v>
      </c>
      <c r="E160" s="29">
        <f t="shared" si="16"/>
        <v>477.97</v>
      </c>
      <c r="F160" s="31">
        <f t="shared" si="17"/>
        <v>294.22000000000003</v>
      </c>
      <c r="G160" s="28">
        <f t="shared" si="18"/>
        <v>103989.37999999996</v>
      </c>
    </row>
    <row r="161" spans="1:7" x14ac:dyDescent="0.35">
      <c r="A161" s="26">
        <f t="shared" si="13"/>
        <v>151</v>
      </c>
      <c r="B161" s="33">
        <f t="shared" si="14"/>
        <v>103989.37999999996</v>
      </c>
      <c r="C161" s="21"/>
      <c r="D161" s="27">
        <f t="shared" si="15"/>
        <v>772.19</v>
      </c>
      <c r="E161" s="29">
        <f t="shared" si="16"/>
        <v>476.62</v>
      </c>
      <c r="F161" s="31">
        <f t="shared" si="17"/>
        <v>295.57000000000005</v>
      </c>
      <c r="G161" s="28">
        <f t="shared" si="18"/>
        <v>103693.80999999995</v>
      </c>
    </row>
    <row r="162" spans="1:7" x14ac:dyDescent="0.35">
      <c r="A162" s="26">
        <f t="shared" si="13"/>
        <v>152</v>
      </c>
      <c r="B162" s="33">
        <f t="shared" si="14"/>
        <v>103693.80999999995</v>
      </c>
      <c r="C162" s="21"/>
      <c r="D162" s="27">
        <f t="shared" si="15"/>
        <v>772.19</v>
      </c>
      <c r="E162" s="29">
        <f t="shared" si="16"/>
        <v>475.26</v>
      </c>
      <c r="F162" s="31">
        <f t="shared" si="17"/>
        <v>296.93000000000006</v>
      </c>
      <c r="G162" s="28">
        <f t="shared" si="18"/>
        <v>103396.87999999996</v>
      </c>
    </row>
    <row r="163" spans="1:7" x14ac:dyDescent="0.35">
      <c r="A163" s="26">
        <f t="shared" si="13"/>
        <v>153</v>
      </c>
      <c r="B163" s="33">
        <f t="shared" si="14"/>
        <v>103396.87999999996</v>
      </c>
      <c r="C163" s="21"/>
      <c r="D163" s="27">
        <f t="shared" si="15"/>
        <v>772.19</v>
      </c>
      <c r="E163" s="29">
        <f t="shared" si="16"/>
        <v>473.9</v>
      </c>
      <c r="F163" s="31">
        <f t="shared" si="17"/>
        <v>298.29000000000008</v>
      </c>
      <c r="G163" s="28">
        <f t="shared" si="18"/>
        <v>103098.58999999997</v>
      </c>
    </row>
    <row r="164" spans="1:7" x14ac:dyDescent="0.35">
      <c r="A164" s="26">
        <f t="shared" si="13"/>
        <v>154</v>
      </c>
      <c r="B164" s="33">
        <f t="shared" si="14"/>
        <v>103098.58999999997</v>
      </c>
      <c r="C164" s="21"/>
      <c r="D164" s="27">
        <f t="shared" si="15"/>
        <v>772.19</v>
      </c>
      <c r="E164" s="29">
        <f t="shared" si="16"/>
        <v>472.54</v>
      </c>
      <c r="F164" s="31">
        <f t="shared" si="17"/>
        <v>299.65000000000003</v>
      </c>
      <c r="G164" s="28">
        <f t="shared" si="18"/>
        <v>102798.93999999997</v>
      </c>
    </row>
    <row r="165" spans="1:7" x14ac:dyDescent="0.35">
      <c r="A165" s="26">
        <f t="shared" si="13"/>
        <v>155</v>
      </c>
      <c r="B165" s="33">
        <f t="shared" si="14"/>
        <v>102798.93999999997</v>
      </c>
      <c r="C165" s="21"/>
      <c r="D165" s="27">
        <f t="shared" si="15"/>
        <v>772.19</v>
      </c>
      <c r="E165" s="29">
        <f t="shared" si="16"/>
        <v>471.16</v>
      </c>
      <c r="F165" s="31">
        <f t="shared" si="17"/>
        <v>301.03000000000003</v>
      </c>
      <c r="G165" s="28">
        <f t="shared" si="18"/>
        <v>102497.90999999997</v>
      </c>
    </row>
    <row r="166" spans="1:7" x14ac:dyDescent="0.35">
      <c r="A166" s="26">
        <f t="shared" si="13"/>
        <v>156</v>
      </c>
      <c r="B166" s="33">
        <f t="shared" si="14"/>
        <v>102497.90999999997</v>
      </c>
      <c r="C166" s="21"/>
      <c r="D166" s="27">
        <f t="shared" si="15"/>
        <v>772.19</v>
      </c>
      <c r="E166" s="29">
        <f t="shared" si="16"/>
        <v>469.78</v>
      </c>
      <c r="F166" s="31">
        <f t="shared" si="17"/>
        <v>302.41000000000008</v>
      </c>
      <c r="G166" s="28">
        <f t="shared" si="18"/>
        <v>102195.49999999997</v>
      </c>
    </row>
    <row r="167" spans="1:7" x14ac:dyDescent="0.35">
      <c r="A167" s="26">
        <f t="shared" si="13"/>
        <v>157</v>
      </c>
      <c r="B167" s="33">
        <f t="shared" si="14"/>
        <v>102195.49999999997</v>
      </c>
      <c r="C167" s="21"/>
      <c r="D167" s="27">
        <f t="shared" si="15"/>
        <v>772.19</v>
      </c>
      <c r="E167" s="29">
        <f t="shared" si="16"/>
        <v>468.4</v>
      </c>
      <c r="F167" s="31">
        <f t="shared" si="17"/>
        <v>303.79000000000008</v>
      </c>
      <c r="G167" s="28">
        <f t="shared" si="18"/>
        <v>101891.70999999998</v>
      </c>
    </row>
    <row r="168" spans="1:7" x14ac:dyDescent="0.35">
      <c r="A168" s="26">
        <f t="shared" si="13"/>
        <v>158</v>
      </c>
      <c r="B168" s="33">
        <f t="shared" si="14"/>
        <v>101891.70999999998</v>
      </c>
      <c r="C168" s="21"/>
      <c r="D168" s="27">
        <f t="shared" si="15"/>
        <v>772.19</v>
      </c>
      <c r="E168" s="29">
        <f t="shared" si="16"/>
        <v>467</v>
      </c>
      <c r="F168" s="31">
        <f t="shared" si="17"/>
        <v>305.19000000000005</v>
      </c>
      <c r="G168" s="28">
        <f t="shared" si="18"/>
        <v>101586.51999999997</v>
      </c>
    </row>
    <row r="169" spans="1:7" x14ac:dyDescent="0.35">
      <c r="A169" s="26">
        <f t="shared" si="13"/>
        <v>159</v>
      </c>
      <c r="B169" s="33">
        <f t="shared" si="14"/>
        <v>101586.51999999997</v>
      </c>
      <c r="C169" s="21"/>
      <c r="D169" s="27">
        <f t="shared" si="15"/>
        <v>772.19</v>
      </c>
      <c r="E169" s="29">
        <f t="shared" si="16"/>
        <v>465.6</v>
      </c>
      <c r="F169" s="31">
        <f t="shared" si="17"/>
        <v>306.59000000000003</v>
      </c>
      <c r="G169" s="28">
        <f t="shared" si="18"/>
        <v>101279.92999999998</v>
      </c>
    </row>
    <row r="170" spans="1:7" x14ac:dyDescent="0.35">
      <c r="A170" s="26">
        <f t="shared" si="13"/>
        <v>160</v>
      </c>
      <c r="B170" s="33">
        <f t="shared" si="14"/>
        <v>101279.92999999998</v>
      </c>
      <c r="C170" s="21"/>
      <c r="D170" s="27">
        <f t="shared" si="15"/>
        <v>772.19</v>
      </c>
      <c r="E170" s="29">
        <f t="shared" si="16"/>
        <v>464.2</v>
      </c>
      <c r="F170" s="31">
        <f t="shared" si="17"/>
        <v>307.99000000000007</v>
      </c>
      <c r="G170" s="28">
        <f t="shared" si="18"/>
        <v>100971.93999999997</v>
      </c>
    </row>
    <row r="171" spans="1:7" x14ac:dyDescent="0.35">
      <c r="A171" s="26">
        <f t="shared" si="13"/>
        <v>161</v>
      </c>
      <c r="B171" s="33">
        <f t="shared" si="14"/>
        <v>100971.93999999997</v>
      </c>
      <c r="C171" s="21"/>
      <c r="D171" s="27">
        <f t="shared" si="15"/>
        <v>772.19</v>
      </c>
      <c r="E171" s="29">
        <f t="shared" si="16"/>
        <v>462.79</v>
      </c>
      <c r="F171" s="31">
        <f t="shared" si="17"/>
        <v>309.40000000000003</v>
      </c>
      <c r="G171" s="28">
        <f t="shared" si="18"/>
        <v>100662.53999999998</v>
      </c>
    </row>
    <row r="172" spans="1:7" x14ac:dyDescent="0.35">
      <c r="A172" s="26">
        <f t="shared" si="13"/>
        <v>162</v>
      </c>
      <c r="B172" s="33">
        <f t="shared" si="14"/>
        <v>100662.53999999998</v>
      </c>
      <c r="C172" s="21"/>
      <c r="D172" s="27">
        <f t="shared" si="15"/>
        <v>772.19</v>
      </c>
      <c r="E172" s="29">
        <f t="shared" si="16"/>
        <v>461.37</v>
      </c>
      <c r="F172" s="31">
        <f t="shared" si="17"/>
        <v>310.82000000000005</v>
      </c>
      <c r="G172" s="28">
        <f t="shared" si="18"/>
        <v>100351.71999999997</v>
      </c>
    </row>
    <row r="173" spans="1:7" x14ac:dyDescent="0.35">
      <c r="A173" s="26">
        <f t="shared" si="13"/>
        <v>163</v>
      </c>
      <c r="B173" s="33">
        <f t="shared" si="14"/>
        <v>100351.71999999997</v>
      </c>
      <c r="C173" s="21"/>
      <c r="D173" s="27">
        <f t="shared" si="15"/>
        <v>772.19</v>
      </c>
      <c r="E173" s="29">
        <f t="shared" si="16"/>
        <v>459.95</v>
      </c>
      <c r="F173" s="31">
        <f t="shared" si="17"/>
        <v>312.24000000000007</v>
      </c>
      <c r="G173" s="28">
        <f t="shared" si="18"/>
        <v>100039.47999999997</v>
      </c>
    </row>
    <row r="174" spans="1:7" x14ac:dyDescent="0.35">
      <c r="A174" s="26">
        <f t="shared" si="13"/>
        <v>164</v>
      </c>
      <c r="B174" s="33">
        <f t="shared" si="14"/>
        <v>100039.47999999997</v>
      </c>
      <c r="C174" s="21"/>
      <c r="D174" s="27">
        <f t="shared" si="15"/>
        <v>772.19</v>
      </c>
      <c r="E174" s="29">
        <f t="shared" si="16"/>
        <v>458.51</v>
      </c>
      <c r="F174" s="31">
        <f t="shared" si="17"/>
        <v>313.68000000000006</v>
      </c>
      <c r="G174" s="28">
        <f t="shared" si="18"/>
        <v>99725.799999999974</v>
      </c>
    </row>
    <row r="175" spans="1:7" x14ac:dyDescent="0.35">
      <c r="A175" s="26">
        <f t="shared" si="13"/>
        <v>165</v>
      </c>
      <c r="B175" s="33">
        <f t="shared" si="14"/>
        <v>99725.799999999974</v>
      </c>
      <c r="C175" s="21"/>
      <c r="D175" s="27">
        <f t="shared" si="15"/>
        <v>772.19</v>
      </c>
      <c r="E175" s="29">
        <f t="shared" si="16"/>
        <v>457.08</v>
      </c>
      <c r="F175" s="31">
        <f t="shared" si="17"/>
        <v>315.11000000000007</v>
      </c>
      <c r="G175" s="28">
        <f t="shared" si="18"/>
        <v>99410.689999999973</v>
      </c>
    </row>
    <row r="176" spans="1:7" x14ac:dyDescent="0.35">
      <c r="A176" s="26">
        <f t="shared" si="13"/>
        <v>166</v>
      </c>
      <c r="B176" s="33">
        <f t="shared" si="14"/>
        <v>99410.689999999973</v>
      </c>
      <c r="C176" s="21"/>
      <c r="D176" s="27">
        <f t="shared" si="15"/>
        <v>772.19</v>
      </c>
      <c r="E176" s="29">
        <f t="shared" si="16"/>
        <v>455.63</v>
      </c>
      <c r="F176" s="31">
        <f t="shared" si="17"/>
        <v>316.56000000000006</v>
      </c>
      <c r="G176" s="28">
        <f t="shared" si="18"/>
        <v>99094.129999999976</v>
      </c>
    </row>
    <row r="177" spans="1:7" x14ac:dyDescent="0.35">
      <c r="A177" s="26">
        <f t="shared" si="13"/>
        <v>167</v>
      </c>
      <c r="B177" s="33">
        <f t="shared" si="14"/>
        <v>99094.129999999976</v>
      </c>
      <c r="C177" s="21"/>
      <c r="D177" s="27">
        <f t="shared" si="15"/>
        <v>772.19</v>
      </c>
      <c r="E177" s="29">
        <f t="shared" si="16"/>
        <v>454.18</v>
      </c>
      <c r="F177" s="31">
        <f t="shared" si="17"/>
        <v>318.01000000000005</v>
      </c>
      <c r="G177" s="28">
        <f t="shared" si="18"/>
        <v>98776.119999999981</v>
      </c>
    </row>
    <row r="178" spans="1:7" x14ac:dyDescent="0.35">
      <c r="A178" s="26">
        <f t="shared" si="13"/>
        <v>168</v>
      </c>
      <c r="B178" s="33">
        <f t="shared" si="14"/>
        <v>98776.119999999981</v>
      </c>
      <c r="C178" s="21"/>
      <c r="D178" s="27">
        <f t="shared" si="15"/>
        <v>772.19</v>
      </c>
      <c r="E178" s="29">
        <f t="shared" si="16"/>
        <v>452.72</v>
      </c>
      <c r="F178" s="31">
        <f t="shared" si="17"/>
        <v>319.47000000000003</v>
      </c>
      <c r="G178" s="28">
        <f t="shared" si="18"/>
        <v>98456.64999999998</v>
      </c>
    </row>
    <row r="179" spans="1:7" x14ac:dyDescent="0.35">
      <c r="A179" s="26">
        <f t="shared" si="13"/>
        <v>169</v>
      </c>
      <c r="B179" s="33">
        <f t="shared" si="14"/>
        <v>98456.64999999998</v>
      </c>
      <c r="C179" s="21"/>
      <c r="D179" s="27">
        <f t="shared" si="15"/>
        <v>772.19</v>
      </c>
      <c r="E179" s="29">
        <f t="shared" si="16"/>
        <v>451.26</v>
      </c>
      <c r="F179" s="31">
        <f t="shared" si="17"/>
        <v>320.93000000000006</v>
      </c>
      <c r="G179" s="28">
        <f t="shared" si="18"/>
        <v>98135.719999999987</v>
      </c>
    </row>
    <row r="180" spans="1:7" x14ac:dyDescent="0.35">
      <c r="A180" s="26">
        <f t="shared" si="13"/>
        <v>170</v>
      </c>
      <c r="B180" s="33">
        <f t="shared" si="14"/>
        <v>98135.719999999987</v>
      </c>
      <c r="C180" s="21"/>
      <c r="D180" s="27">
        <f t="shared" si="15"/>
        <v>772.19</v>
      </c>
      <c r="E180" s="29">
        <f t="shared" si="16"/>
        <v>449.79</v>
      </c>
      <c r="F180" s="31">
        <f t="shared" si="17"/>
        <v>322.40000000000003</v>
      </c>
      <c r="G180" s="28">
        <f t="shared" si="18"/>
        <v>97813.319999999992</v>
      </c>
    </row>
    <row r="181" spans="1:7" x14ac:dyDescent="0.35">
      <c r="A181" s="26">
        <f t="shared" si="13"/>
        <v>171</v>
      </c>
      <c r="B181" s="33">
        <f t="shared" si="14"/>
        <v>97813.319999999992</v>
      </c>
      <c r="C181" s="21"/>
      <c r="D181" s="27">
        <f t="shared" si="15"/>
        <v>772.19</v>
      </c>
      <c r="E181" s="29">
        <f t="shared" si="16"/>
        <v>448.31</v>
      </c>
      <c r="F181" s="31">
        <f t="shared" si="17"/>
        <v>323.88000000000005</v>
      </c>
      <c r="G181" s="28">
        <f t="shared" si="18"/>
        <v>97489.439999999988</v>
      </c>
    </row>
    <row r="182" spans="1:7" x14ac:dyDescent="0.35">
      <c r="A182" s="26">
        <f t="shared" si="13"/>
        <v>172</v>
      </c>
      <c r="B182" s="33">
        <f t="shared" si="14"/>
        <v>97489.439999999988</v>
      </c>
      <c r="C182" s="21"/>
      <c r="D182" s="27">
        <f t="shared" si="15"/>
        <v>772.19</v>
      </c>
      <c r="E182" s="29">
        <f t="shared" si="16"/>
        <v>446.83</v>
      </c>
      <c r="F182" s="31">
        <f t="shared" si="17"/>
        <v>325.36000000000007</v>
      </c>
      <c r="G182" s="28">
        <f t="shared" si="18"/>
        <v>97164.079999999987</v>
      </c>
    </row>
    <row r="183" spans="1:7" x14ac:dyDescent="0.35">
      <c r="A183" s="26">
        <f t="shared" si="13"/>
        <v>173</v>
      </c>
      <c r="B183" s="33">
        <f t="shared" si="14"/>
        <v>97164.079999999987</v>
      </c>
      <c r="C183" s="21"/>
      <c r="D183" s="27">
        <f t="shared" si="15"/>
        <v>772.19</v>
      </c>
      <c r="E183" s="29">
        <f t="shared" si="16"/>
        <v>445.34</v>
      </c>
      <c r="F183" s="31">
        <f t="shared" si="17"/>
        <v>326.85000000000008</v>
      </c>
      <c r="G183" s="28">
        <f t="shared" si="18"/>
        <v>96837.229999999981</v>
      </c>
    </row>
    <row r="184" spans="1:7" x14ac:dyDescent="0.35">
      <c r="A184" s="26">
        <f t="shared" si="13"/>
        <v>174</v>
      </c>
      <c r="B184" s="33">
        <f t="shared" si="14"/>
        <v>96837.229999999981</v>
      </c>
      <c r="C184" s="21"/>
      <c r="D184" s="27">
        <f t="shared" si="15"/>
        <v>772.19</v>
      </c>
      <c r="E184" s="29">
        <f t="shared" si="16"/>
        <v>443.84</v>
      </c>
      <c r="F184" s="31">
        <f t="shared" si="17"/>
        <v>328.35000000000008</v>
      </c>
      <c r="G184" s="28">
        <f t="shared" si="18"/>
        <v>96508.879999999976</v>
      </c>
    </row>
    <row r="185" spans="1:7" x14ac:dyDescent="0.35">
      <c r="A185" s="26">
        <f t="shared" si="13"/>
        <v>175</v>
      </c>
      <c r="B185" s="33">
        <f t="shared" si="14"/>
        <v>96508.879999999976</v>
      </c>
      <c r="C185" s="21"/>
      <c r="D185" s="27">
        <f t="shared" si="15"/>
        <v>772.19</v>
      </c>
      <c r="E185" s="29">
        <f t="shared" si="16"/>
        <v>442.33</v>
      </c>
      <c r="F185" s="31">
        <f t="shared" si="17"/>
        <v>329.86000000000007</v>
      </c>
      <c r="G185" s="28">
        <f t="shared" si="18"/>
        <v>96179.019999999975</v>
      </c>
    </row>
    <row r="186" spans="1:7" x14ac:dyDescent="0.35">
      <c r="A186" s="26">
        <f t="shared" si="13"/>
        <v>176</v>
      </c>
      <c r="B186" s="33">
        <f t="shared" si="14"/>
        <v>96179.019999999975</v>
      </c>
      <c r="C186" s="21"/>
      <c r="D186" s="27">
        <f t="shared" si="15"/>
        <v>772.19</v>
      </c>
      <c r="E186" s="29">
        <f t="shared" si="16"/>
        <v>440.82</v>
      </c>
      <c r="F186" s="31">
        <f t="shared" si="17"/>
        <v>331.37000000000006</v>
      </c>
      <c r="G186" s="28">
        <f t="shared" si="18"/>
        <v>95847.64999999998</v>
      </c>
    </row>
    <row r="187" spans="1:7" x14ac:dyDescent="0.35">
      <c r="A187" s="26">
        <f t="shared" si="13"/>
        <v>177</v>
      </c>
      <c r="B187" s="33">
        <f t="shared" si="14"/>
        <v>95847.64999999998</v>
      </c>
      <c r="C187" s="21"/>
      <c r="D187" s="27">
        <f t="shared" si="15"/>
        <v>772.19</v>
      </c>
      <c r="E187" s="29">
        <f t="shared" si="16"/>
        <v>439.3</v>
      </c>
      <c r="F187" s="31">
        <f t="shared" si="17"/>
        <v>332.89000000000004</v>
      </c>
      <c r="G187" s="28">
        <f t="shared" si="18"/>
        <v>95514.75999999998</v>
      </c>
    </row>
    <row r="188" spans="1:7" x14ac:dyDescent="0.35">
      <c r="A188" s="26">
        <f t="shared" si="13"/>
        <v>178</v>
      </c>
      <c r="B188" s="33">
        <f t="shared" si="14"/>
        <v>95514.75999999998</v>
      </c>
      <c r="C188" s="21"/>
      <c r="D188" s="27">
        <f t="shared" si="15"/>
        <v>772.19</v>
      </c>
      <c r="E188" s="29">
        <f t="shared" si="16"/>
        <v>437.78</v>
      </c>
      <c r="F188" s="31">
        <f t="shared" si="17"/>
        <v>334.41000000000008</v>
      </c>
      <c r="G188" s="28">
        <f t="shared" si="18"/>
        <v>95180.349999999977</v>
      </c>
    </row>
    <row r="189" spans="1:7" x14ac:dyDescent="0.35">
      <c r="A189" s="26">
        <f t="shared" si="13"/>
        <v>179</v>
      </c>
      <c r="B189" s="33">
        <f t="shared" si="14"/>
        <v>95180.349999999977</v>
      </c>
      <c r="C189" s="21"/>
      <c r="D189" s="27">
        <f t="shared" si="15"/>
        <v>772.19</v>
      </c>
      <c r="E189" s="29">
        <f t="shared" si="16"/>
        <v>436.24</v>
      </c>
      <c r="F189" s="31">
        <f t="shared" si="17"/>
        <v>335.95000000000005</v>
      </c>
      <c r="G189" s="28">
        <f t="shared" si="18"/>
        <v>94844.39999999998</v>
      </c>
    </row>
    <row r="190" spans="1:7" x14ac:dyDescent="0.35">
      <c r="A190" s="26">
        <f t="shared" si="13"/>
        <v>180</v>
      </c>
      <c r="B190" s="33">
        <f t="shared" si="14"/>
        <v>94844.39999999998</v>
      </c>
      <c r="C190" s="21"/>
      <c r="D190" s="27">
        <f t="shared" si="15"/>
        <v>772.19</v>
      </c>
      <c r="E190" s="29">
        <f t="shared" si="16"/>
        <v>434.7</v>
      </c>
      <c r="F190" s="31">
        <f t="shared" si="17"/>
        <v>337.49000000000007</v>
      </c>
      <c r="G190" s="28">
        <f t="shared" si="18"/>
        <v>94506.909999999974</v>
      </c>
    </row>
    <row r="191" spans="1:7" x14ac:dyDescent="0.35">
      <c r="A191" s="26">
        <f t="shared" si="13"/>
        <v>181</v>
      </c>
      <c r="B191" s="33">
        <f t="shared" si="14"/>
        <v>94506.909999999974</v>
      </c>
      <c r="C191" s="21"/>
      <c r="D191" s="27">
        <f t="shared" si="15"/>
        <v>772.19</v>
      </c>
      <c r="E191" s="29">
        <f t="shared" si="16"/>
        <v>433.16</v>
      </c>
      <c r="F191" s="31">
        <f t="shared" si="17"/>
        <v>339.03000000000003</v>
      </c>
      <c r="G191" s="28">
        <f t="shared" si="18"/>
        <v>94167.879999999976</v>
      </c>
    </row>
    <row r="192" spans="1:7" x14ac:dyDescent="0.35">
      <c r="A192" s="26">
        <f t="shared" si="13"/>
        <v>182</v>
      </c>
      <c r="B192" s="33">
        <f t="shared" si="14"/>
        <v>94167.879999999976</v>
      </c>
      <c r="C192" s="21"/>
      <c r="D192" s="27">
        <f t="shared" si="15"/>
        <v>772.19</v>
      </c>
      <c r="E192" s="29">
        <f t="shared" si="16"/>
        <v>431.6</v>
      </c>
      <c r="F192" s="31">
        <f t="shared" si="17"/>
        <v>340.59000000000003</v>
      </c>
      <c r="G192" s="28">
        <f t="shared" si="18"/>
        <v>93827.289999999979</v>
      </c>
    </row>
    <row r="193" spans="1:7" x14ac:dyDescent="0.35">
      <c r="A193" s="26">
        <f t="shared" si="13"/>
        <v>183</v>
      </c>
      <c r="B193" s="33">
        <f t="shared" si="14"/>
        <v>93827.289999999979</v>
      </c>
      <c r="C193" s="21"/>
      <c r="D193" s="27">
        <f t="shared" si="15"/>
        <v>772.19</v>
      </c>
      <c r="E193" s="29">
        <f t="shared" si="16"/>
        <v>430.04</v>
      </c>
      <c r="F193" s="31">
        <f t="shared" si="17"/>
        <v>342.15000000000003</v>
      </c>
      <c r="G193" s="28">
        <f t="shared" si="18"/>
        <v>93485.139999999985</v>
      </c>
    </row>
    <row r="194" spans="1:7" x14ac:dyDescent="0.35">
      <c r="A194" s="26">
        <f t="shared" si="13"/>
        <v>184</v>
      </c>
      <c r="B194" s="33">
        <f t="shared" si="14"/>
        <v>93485.139999999985</v>
      </c>
      <c r="C194" s="21"/>
      <c r="D194" s="27">
        <f t="shared" si="15"/>
        <v>772.19</v>
      </c>
      <c r="E194" s="29">
        <f t="shared" si="16"/>
        <v>428.47</v>
      </c>
      <c r="F194" s="31">
        <f t="shared" si="17"/>
        <v>343.72</v>
      </c>
      <c r="G194" s="28">
        <f t="shared" si="18"/>
        <v>93141.419999999984</v>
      </c>
    </row>
    <row r="195" spans="1:7" x14ac:dyDescent="0.35">
      <c r="A195" s="26">
        <f t="shared" si="13"/>
        <v>185</v>
      </c>
      <c r="B195" s="33">
        <f t="shared" si="14"/>
        <v>93141.419999999984</v>
      </c>
      <c r="C195" s="21"/>
      <c r="D195" s="27">
        <f t="shared" si="15"/>
        <v>772.19</v>
      </c>
      <c r="E195" s="29">
        <f t="shared" si="16"/>
        <v>426.9</v>
      </c>
      <c r="F195" s="31">
        <f t="shared" si="17"/>
        <v>345.29000000000008</v>
      </c>
      <c r="G195" s="28">
        <f t="shared" si="18"/>
        <v>92796.12999999999</v>
      </c>
    </row>
    <row r="196" spans="1:7" x14ac:dyDescent="0.35">
      <c r="A196" s="26">
        <f t="shared" si="13"/>
        <v>186</v>
      </c>
      <c r="B196" s="33">
        <f t="shared" si="14"/>
        <v>92796.12999999999</v>
      </c>
      <c r="C196" s="21"/>
      <c r="D196" s="27">
        <f t="shared" si="15"/>
        <v>772.19</v>
      </c>
      <c r="E196" s="29">
        <f t="shared" si="16"/>
        <v>425.32</v>
      </c>
      <c r="F196" s="31">
        <f t="shared" si="17"/>
        <v>346.87000000000006</v>
      </c>
      <c r="G196" s="28">
        <f t="shared" si="18"/>
        <v>92449.26</v>
      </c>
    </row>
    <row r="197" spans="1:7" x14ac:dyDescent="0.35">
      <c r="A197" s="26">
        <f t="shared" si="13"/>
        <v>187</v>
      </c>
      <c r="B197" s="33">
        <f t="shared" si="14"/>
        <v>92449.26</v>
      </c>
      <c r="C197" s="21"/>
      <c r="D197" s="27">
        <f t="shared" si="15"/>
        <v>772.19</v>
      </c>
      <c r="E197" s="29">
        <f t="shared" si="16"/>
        <v>423.73</v>
      </c>
      <c r="F197" s="31">
        <f t="shared" si="17"/>
        <v>348.46000000000004</v>
      </c>
      <c r="G197" s="28">
        <f t="shared" si="18"/>
        <v>92100.799999999988</v>
      </c>
    </row>
    <row r="198" spans="1:7" x14ac:dyDescent="0.35">
      <c r="A198" s="26">
        <f t="shared" si="13"/>
        <v>188</v>
      </c>
      <c r="B198" s="33">
        <f t="shared" si="14"/>
        <v>92100.799999999988</v>
      </c>
      <c r="C198" s="21"/>
      <c r="D198" s="27">
        <f t="shared" si="15"/>
        <v>772.19</v>
      </c>
      <c r="E198" s="29">
        <f t="shared" si="16"/>
        <v>422.13</v>
      </c>
      <c r="F198" s="31">
        <f t="shared" si="17"/>
        <v>350.06000000000006</v>
      </c>
      <c r="G198" s="28">
        <f t="shared" si="18"/>
        <v>91750.739999999991</v>
      </c>
    </row>
    <row r="199" spans="1:7" x14ac:dyDescent="0.35">
      <c r="A199" s="26">
        <f t="shared" si="13"/>
        <v>189</v>
      </c>
      <c r="B199" s="33">
        <f t="shared" si="14"/>
        <v>91750.739999999991</v>
      </c>
      <c r="C199" s="21"/>
      <c r="D199" s="27">
        <f t="shared" si="15"/>
        <v>772.19</v>
      </c>
      <c r="E199" s="29">
        <f t="shared" si="16"/>
        <v>420.52</v>
      </c>
      <c r="F199" s="31">
        <f t="shared" si="17"/>
        <v>351.67000000000007</v>
      </c>
      <c r="G199" s="28">
        <f t="shared" si="18"/>
        <v>91399.069999999992</v>
      </c>
    </row>
    <row r="200" spans="1:7" x14ac:dyDescent="0.35">
      <c r="A200" s="26">
        <f t="shared" si="13"/>
        <v>190</v>
      </c>
      <c r="B200" s="33">
        <f t="shared" si="14"/>
        <v>91399.069999999992</v>
      </c>
      <c r="C200" s="21"/>
      <c r="D200" s="27">
        <f t="shared" si="15"/>
        <v>772.19</v>
      </c>
      <c r="E200" s="29">
        <f t="shared" si="16"/>
        <v>418.91</v>
      </c>
      <c r="F200" s="31">
        <f t="shared" si="17"/>
        <v>353.28000000000003</v>
      </c>
      <c r="G200" s="28">
        <f t="shared" si="18"/>
        <v>91045.79</v>
      </c>
    </row>
    <row r="201" spans="1:7" x14ac:dyDescent="0.35">
      <c r="A201" s="26">
        <f t="shared" si="13"/>
        <v>191</v>
      </c>
      <c r="B201" s="33">
        <f t="shared" si="14"/>
        <v>91045.79</v>
      </c>
      <c r="C201" s="21"/>
      <c r="D201" s="27">
        <f t="shared" si="15"/>
        <v>772.19</v>
      </c>
      <c r="E201" s="29">
        <f t="shared" si="16"/>
        <v>417.29</v>
      </c>
      <c r="F201" s="31">
        <f t="shared" si="17"/>
        <v>354.90000000000003</v>
      </c>
      <c r="G201" s="28">
        <f t="shared" si="18"/>
        <v>90690.89</v>
      </c>
    </row>
    <row r="202" spans="1:7" x14ac:dyDescent="0.35">
      <c r="A202" s="26">
        <f t="shared" si="13"/>
        <v>192</v>
      </c>
      <c r="B202" s="33">
        <f t="shared" si="14"/>
        <v>90690.89</v>
      </c>
      <c r="C202" s="21"/>
      <c r="D202" s="27">
        <f t="shared" si="15"/>
        <v>772.19</v>
      </c>
      <c r="E202" s="29">
        <f t="shared" si="16"/>
        <v>415.67</v>
      </c>
      <c r="F202" s="31">
        <f t="shared" si="17"/>
        <v>356.52000000000004</v>
      </c>
      <c r="G202" s="28">
        <f t="shared" si="18"/>
        <v>90334.37</v>
      </c>
    </row>
    <row r="203" spans="1:7" x14ac:dyDescent="0.35">
      <c r="A203" s="26">
        <f t="shared" si="13"/>
        <v>193</v>
      </c>
      <c r="B203" s="33">
        <f t="shared" si="14"/>
        <v>90334.37</v>
      </c>
      <c r="C203" s="21"/>
      <c r="D203" s="27">
        <f t="shared" si="15"/>
        <v>772.19</v>
      </c>
      <c r="E203" s="29">
        <f t="shared" si="16"/>
        <v>414.03</v>
      </c>
      <c r="F203" s="31">
        <f t="shared" si="17"/>
        <v>358.16000000000008</v>
      </c>
      <c r="G203" s="28">
        <f t="shared" si="18"/>
        <v>89976.209999999992</v>
      </c>
    </row>
    <row r="204" spans="1:7" x14ac:dyDescent="0.35">
      <c r="A204" s="26">
        <f t="shared" ref="A204:A267" si="19">IF(ROW()-10&gt;$C$3*$C$4,"",ROW()-10)</f>
        <v>194</v>
      </c>
      <c r="B204" s="33">
        <f t="shared" si="14"/>
        <v>89976.209999999992</v>
      </c>
      <c r="C204" s="21"/>
      <c r="D204" s="27">
        <f t="shared" si="15"/>
        <v>772.19</v>
      </c>
      <c r="E204" s="29">
        <f t="shared" si="16"/>
        <v>412.39</v>
      </c>
      <c r="F204" s="31">
        <f t="shared" si="17"/>
        <v>359.80000000000007</v>
      </c>
      <c r="G204" s="28">
        <f t="shared" si="18"/>
        <v>89616.409999999989</v>
      </c>
    </row>
    <row r="205" spans="1:7" x14ac:dyDescent="0.35">
      <c r="A205" s="26">
        <f t="shared" si="19"/>
        <v>195</v>
      </c>
      <c r="B205" s="33">
        <f t="shared" ref="B205:B268" si="20">IF(A205="","",G204)</f>
        <v>89616.409999999989</v>
      </c>
      <c r="C205" s="21"/>
      <c r="D205" s="27">
        <f t="shared" ref="D205:D268" si="21">IF(ROW()=($C$3*$C$4)+10,$G204+$E205,IF(A205="","",MIN(B205+E205,$C$9+$C205)))</f>
        <v>772.19</v>
      </c>
      <c r="E205" s="29">
        <f t="shared" ref="E205:E268" si="22">IF(A205="","",ROUND(B205*($C$5/$C$4),2))</f>
        <v>410.74</v>
      </c>
      <c r="F205" s="31">
        <f t="shared" ref="F205:F268" si="23">IF(A205="","",D205-E205)</f>
        <v>361.45000000000005</v>
      </c>
      <c r="G205" s="28">
        <f t="shared" ref="G205:G268" si="24">IFERROR(IF(B205-F205&gt;=0,B205-F205,""),"")</f>
        <v>89254.959999999992</v>
      </c>
    </row>
    <row r="206" spans="1:7" x14ac:dyDescent="0.35">
      <c r="A206" s="26">
        <f t="shared" si="19"/>
        <v>196</v>
      </c>
      <c r="B206" s="33">
        <f t="shared" si="20"/>
        <v>89254.959999999992</v>
      </c>
      <c r="C206" s="21"/>
      <c r="D206" s="27">
        <f t="shared" si="21"/>
        <v>772.19</v>
      </c>
      <c r="E206" s="29">
        <f t="shared" si="22"/>
        <v>409.09</v>
      </c>
      <c r="F206" s="31">
        <f t="shared" si="23"/>
        <v>363.10000000000008</v>
      </c>
      <c r="G206" s="28">
        <f t="shared" si="24"/>
        <v>88891.859999999986</v>
      </c>
    </row>
    <row r="207" spans="1:7" x14ac:dyDescent="0.35">
      <c r="A207" s="26">
        <f t="shared" si="19"/>
        <v>197</v>
      </c>
      <c r="B207" s="33">
        <f t="shared" si="20"/>
        <v>88891.859999999986</v>
      </c>
      <c r="C207" s="21"/>
      <c r="D207" s="27">
        <f t="shared" si="21"/>
        <v>772.19</v>
      </c>
      <c r="E207" s="29">
        <f t="shared" si="22"/>
        <v>407.42</v>
      </c>
      <c r="F207" s="31">
        <f t="shared" si="23"/>
        <v>364.77000000000004</v>
      </c>
      <c r="G207" s="28">
        <f t="shared" si="24"/>
        <v>88527.089999999982</v>
      </c>
    </row>
    <row r="208" spans="1:7" x14ac:dyDescent="0.35">
      <c r="A208" s="26">
        <f t="shared" si="19"/>
        <v>198</v>
      </c>
      <c r="B208" s="33">
        <f t="shared" si="20"/>
        <v>88527.089999999982</v>
      </c>
      <c r="C208" s="21"/>
      <c r="D208" s="27">
        <f t="shared" si="21"/>
        <v>772.19</v>
      </c>
      <c r="E208" s="29">
        <f t="shared" si="22"/>
        <v>405.75</v>
      </c>
      <c r="F208" s="31">
        <f t="shared" si="23"/>
        <v>366.44000000000005</v>
      </c>
      <c r="G208" s="28">
        <f t="shared" si="24"/>
        <v>88160.64999999998</v>
      </c>
    </row>
    <row r="209" spans="1:7" x14ac:dyDescent="0.35">
      <c r="A209" s="26">
        <f t="shared" si="19"/>
        <v>199</v>
      </c>
      <c r="B209" s="33">
        <f t="shared" si="20"/>
        <v>88160.64999999998</v>
      </c>
      <c r="C209" s="21"/>
      <c r="D209" s="27">
        <f t="shared" si="21"/>
        <v>772.19</v>
      </c>
      <c r="E209" s="29">
        <f t="shared" si="22"/>
        <v>404.07</v>
      </c>
      <c r="F209" s="31">
        <f t="shared" si="23"/>
        <v>368.12000000000006</v>
      </c>
      <c r="G209" s="28">
        <f t="shared" si="24"/>
        <v>87792.529999999984</v>
      </c>
    </row>
    <row r="210" spans="1:7" x14ac:dyDescent="0.35">
      <c r="A210" s="26">
        <f t="shared" si="19"/>
        <v>200</v>
      </c>
      <c r="B210" s="33">
        <f t="shared" si="20"/>
        <v>87792.529999999984</v>
      </c>
      <c r="C210" s="21"/>
      <c r="D210" s="27">
        <f t="shared" si="21"/>
        <v>772.19</v>
      </c>
      <c r="E210" s="29">
        <f t="shared" si="22"/>
        <v>402.38</v>
      </c>
      <c r="F210" s="31">
        <f t="shared" si="23"/>
        <v>369.81000000000006</v>
      </c>
      <c r="G210" s="28">
        <f t="shared" si="24"/>
        <v>87422.719999999987</v>
      </c>
    </row>
    <row r="211" spans="1:7" x14ac:dyDescent="0.35">
      <c r="A211" s="26">
        <f t="shared" si="19"/>
        <v>201</v>
      </c>
      <c r="B211" s="33">
        <f t="shared" si="20"/>
        <v>87422.719999999987</v>
      </c>
      <c r="C211" s="21"/>
      <c r="D211" s="27">
        <f t="shared" si="21"/>
        <v>772.19</v>
      </c>
      <c r="E211" s="29">
        <f t="shared" si="22"/>
        <v>400.69</v>
      </c>
      <c r="F211" s="31">
        <f t="shared" si="23"/>
        <v>371.50000000000006</v>
      </c>
      <c r="G211" s="28">
        <f t="shared" si="24"/>
        <v>87051.219999999987</v>
      </c>
    </row>
    <row r="212" spans="1:7" x14ac:dyDescent="0.35">
      <c r="A212" s="26">
        <f t="shared" si="19"/>
        <v>202</v>
      </c>
      <c r="B212" s="33">
        <f t="shared" si="20"/>
        <v>87051.219999999987</v>
      </c>
      <c r="C212" s="21"/>
      <c r="D212" s="27">
        <f t="shared" si="21"/>
        <v>772.19</v>
      </c>
      <c r="E212" s="29">
        <f t="shared" si="22"/>
        <v>398.98</v>
      </c>
      <c r="F212" s="31">
        <f t="shared" si="23"/>
        <v>373.21000000000004</v>
      </c>
      <c r="G212" s="28">
        <f t="shared" si="24"/>
        <v>86678.00999999998</v>
      </c>
    </row>
    <row r="213" spans="1:7" x14ac:dyDescent="0.35">
      <c r="A213" s="26">
        <f t="shared" si="19"/>
        <v>203</v>
      </c>
      <c r="B213" s="33">
        <f t="shared" si="20"/>
        <v>86678.00999999998</v>
      </c>
      <c r="C213" s="21"/>
      <c r="D213" s="27">
        <f t="shared" si="21"/>
        <v>772.19</v>
      </c>
      <c r="E213" s="29">
        <f t="shared" si="22"/>
        <v>397.27</v>
      </c>
      <c r="F213" s="31">
        <f t="shared" si="23"/>
        <v>374.92000000000007</v>
      </c>
      <c r="G213" s="28">
        <f t="shared" si="24"/>
        <v>86303.089999999982</v>
      </c>
    </row>
    <row r="214" spans="1:7" x14ac:dyDescent="0.35">
      <c r="A214" s="26">
        <f t="shared" si="19"/>
        <v>204</v>
      </c>
      <c r="B214" s="33">
        <f t="shared" si="20"/>
        <v>86303.089999999982</v>
      </c>
      <c r="C214" s="21"/>
      <c r="D214" s="27">
        <f t="shared" si="21"/>
        <v>772.19</v>
      </c>
      <c r="E214" s="29">
        <f t="shared" si="22"/>
        <v>395.56</v>
      </c>
      <c r="F214" s="31">
        <f t="shared" si="23"/>
        <v>376.63000000000005</v>
      </c>
      <c r="G214" s="28">
        <f t="shared" si="24"/>
        <v>85926.459999999977</v>
      </c>
    </row>
    <row r="215" spans="1:7" x14ac:dyDescent="0.35">
      <c r="A215" s="26">
        <f t="shared" si="19"/>
        <v>205</v>
      </c>
      <c r="B215" s="33">
        <f t="shared" si="20"/>
        <v>85926.459999999977</v>
      </c>
      <c r="C215" s="21"/>
      <c r="D215" s="27">
        <f t="shared" si="21"/>
        <v>772.19</v>
      </c>
      <c r="E215" s="29">
        <f t="shared" si="22"/>
        <v>393.83</v>
      </c>
      <c r="F215" s="31">
        <f t="shared" si="23"/>
        <v>378.36000000000007</v>
      </c>
      <c r="G215" s="28">
        <f t="shared" si="24"/>
        <v>85548.099999999977</v>
      </c>
    </row>
    <row r="216" spans="1:7" x14ac:dyDescent="0.35">
      <c r="A216" s="26">
        <f t="shared" si="19"/>
        <v>206</v>
      </c>
      <c r="B216" s="33">
        <f t="shared" si="20"/>
        <v>85548.099999999977</v>
      </c>
      <c r="C216" s="21"/>
      <c r="D216" s="27">
        <f t="shared" si="21"/>
        <v>772.19</v>
      </c>
      <c r="E216" s="29">
        <f t="shared" si="22"/>
        <v>392.1</v>
      </c>
      <c r="F216" s="31">
        <f t="shared" si="23"/>
        <v>380.09000000000003</v>
      </c>
      <c r="G216" s="28">
        <f t="shared" si="24"/>
        <v>85168.00999999998</v>
      </c>
    </row>
    <row r="217" spans="1:7" x14ac:dyDescent="0.35">
      <c r="A217" s="26">
        <f t="shared" si="19"/>
        <v>207</v>
      </c>
      <c r="B217" s="33">
        <f t="shared" si="20"/>
        <v>85168.00999999998</v>
      </c>
      <c r="C217" s="21"/>
      <c r="D217" s="27">
        <f t="shared" si="21"/>
        <v>772.19</v>
      </c>
      <c r="E217" s="29">
        <f t="shared" si="22"/>
        <v>390.35</v>
      </c>
      <c r="F217" s="31">
        <f t="shared" si="23"/>
        <v>381.84000000000003</v>
      </c>
      <c r="G217" s="28">
        <f t="shared" si="24"/>
        <v>84786.169999999984</v>
      </c>
    </row>
    <row r="218" spans="1:7" x14ac:dyDescent="0.35">
      <c r="A218" s="26">
        <f t="shared" si="19"/>
        <v>208</v>
      </c>
      <c r="B218" s="33">
        <f t="shared" si="20"/>
        <v>84786.169999999984</v>
      </c>
      <c r="C218" s="21"/>
      <c r="D218" s="27">
        <f t="shared" si="21"/>
        <v>772.19</v>
      </c>
      <c r="E218" s="29">
        <f t="shared" si="22"/>
        <v>388.6</v>
      </c>
      <c r="F218" s="31">
        <f t="shared" si="23"/>
        <v>383.59000000000003</v>
      </c>
      <c r="G218" s="28">
        <f t="shared" si="24"/>
        <v>84402.579999999987</v>
      </c>
    </row>
    <row r="219" spans="1:7" x14ac:dyDescent="0.35">
      <c r="A219" s="26">
        <f t="shared" si="19"/>
        <v>209</v>
      </c>
      <c r="B219" s="33">
        <f t="shared" si="20"/>
        <v>84402.579999999987</v>
      </c>
      <c r="C219" s="21"/>
      <c r="D219" s="27">
        <f t="shared" si="21"/>
        <v>772.19</v>
      </c>
      <c r="E219" s="29">
        <f t="shared" si="22"/>
        <v>386.85</v>
      </c>
      <c r="F219" s="31">
        <f t="shared" si="23"/>
        <v>385.34000000000003</v>
      </c>
      <c r="G219" s="28">
        <f t="shared" si="24"/>
        <v>84017.239999999991</v>
      </c>
    </row>
    <row r="220" spans="1:7" x14ac:dyDescent="0.35">
      <c r="A220" s="26">
        <f t="shared" si="19"/>
        <v>210</v>
      </c>
      <c r="B220" s="33">
        <f t="shared" si="20"/>
        <v>84017.239999999991</v>
      </c>
      <c r="C220" s="21"/>
      <c r="D220" s="27">
        <f t="shared" si="21"/>
        <v>772.19</v>
      </c>
      <c r="E220" s="29">
        <f t="shared" si="22"/>
        <v>385.08</v>
      </c>
      <c r="F220" s="31">
        <f t="shared" si="23"/>
        <v>387.11000000000007</v>
      </c>
      <c r="G220" s="28">
        <f t="shared" si="24"/>
        <v>83630.12999999999</v>
      </c>
    </row>
    <row r="221" spans="1:7" x14ac:dyDescent="0.35">
      <c r="A221" s="26">
        <f t="shared" si="19"/>
        <v>211</v>
      </c>
      <c r="B221" s="33">
        <f t="shared" si="20"/>
        <v>83630.12999999999</v>
      </c>
      <c r="C221" s="21"/>
      <c r="D221" s="27">
        <f t="shared" si="21"/>
        <v>772.19</v>
      </c>
      <c r="E221" s="29">
        <f t="shared" si="22"/>
        <v>383.3</v>
      </c>
      <c r="F221" s="31">
        <f t="shared" si="23"/>
        <v>388.89000000000004</v>
      </c>
      <c r="G221" s="28">
        <f t="shared" si="24"/>
        <v>83241.239999999991</v>
      </c>
    </row>
    <row r="222" spans="1:7" x14ac:dyDescent="0.35">
      <c r="A222" s="26">
        <f t="shared" si="19"/>
        <v>212</v>
      </c>
      <c r="B222" s="33">
        <f t="shared" si="20"/>
        <v>83241.239999999991</v>
      </c>
      <c r="C222" s="21"/>
      <c r="D222" s="27">
        <f t="shared" si="21"/>
        <v>772.19</v>
      </c>
      <c r="E222" s="29">
        <f t="shared" si="22"/>
        <v>381.52</v>
      </c>
      <c r="F222" s="31">
        <f t="shared" si="23"/>
        <v>390.67000000000007</v>
      </c>
      <c r="G222" s="28">
        <f t="shared" si="24"/>
        <v>82850.569999999992</v>
      </c>
    </row>
    <row r="223" spans="1:7" x14ac:dyDescent="0.35">
      <c r="A223" s="26">
        <f t="shared" si="19"/>
        <v>213</v>
      </c>
      <c r="B223" s="33">
        <f t="shared" si="20"/>
        <v>82850.569999999992</v>
      </c>
      <c r="C223" s="21"/>
      <c r="D223" s="27">
        <f t="shared" si="21"/>
        <v>772.19</v>
      </c>
      <c r="E223" s="29">
        <f t="shared" si="22"/>
        <v>379.73</v>
      </c>
      <c r="F223" s="31">
        <f t="shared" si="23"/>
        <v>392.46000000000004</v>
      </c>
      <c r="G223" s="28">
        <f t="shared" si="24"/>
        <v>82458.109999999986</v>
      </c>
    </row>
    <row r="224" spans="1:7" x14ac:dyDescent="0.35">
      <c r="A224" s="26">
        <f t="shared" si="19"/>
        <v>214</v>
      </c>
      <c r="B224" s="33">
        <f t="shared" si="20"/>
        <v>82458.109999999986</v>
      </c>
      <c r="C224" s="21"/>
      <c r="D224" s="27">
        <f t="shared" si="21"/>
        <v>772.19</v>
      </c>
      <c r="E224" s="29">
        <f t="shared" si="22"/>
        <v>377.93</v>
      </c>
      <c r="F224" s="31">
        <f t="shared" si="23"/>
        <v>394.26000000000005</v>
      </c>
      <c r="G224" s="28">
        <f t="shared" si="24"/>
        <v>82063.849999999991</v>
      </c>
    </row>
    <row r="225" spans="1:7" x14ac:dyDescent="0.35">
      <c r="A225" s="26">
        <f t="shared" si="19"/>
        <v>215</v>
      </c>
      <c r="B225" s="33">
        <f t="shared" si="20"/>
        <v>82063.849999999991</v>
      </c>
      <c r="C225" s="21"/>
      <c r="D225" s="27">
        <f t="shared" si="21"/>
        <v>772.19</v>
      </c>
      <c r="E225" s="29">
        <f t="shared" si="22"/>
        <v>376.13</v>
      </c>
      <c r="F225" s="31">
        <f t="shared" si="23"/>
        <v>396.06000000000006</v>
      </c>
      <c r="G225" s="28">
        <f t="shared" si="24"/>
        <v>81667.789999999994</v>
      </c>
    </row>
    <row r="226" spans="1:7" x14ac:dyDescent="0.35">
      <c r="A226" s="26">
        <f t="shared" si="19"/>
        <v>216</v>
      </c>
      <c r="B226" s="33">
        <f t="shared" si="20"/>
        <v>81667.789999999994</v>
      </c>
      <c r="C226" s="21"/>
      <c r="D226" s="27">
        <f t="shared" si="21"/>
        <v>772.19</v>
      </c>
      <c r="E226" s="29">
        <f t="shared" si="22"/>
        <v>374.31</v>
      </c>
      <c r="F226" s="31">
        <f t="shared" si="23"/>
        <v>397.88000000000005</v>
      </c>
      <c r="G226" s="28">
        <f t="shared" si="24"/>
        <v>81269.909999999989</v>
      </c>
    </row>
    <row r="227" spans="1:7" x14ac:dyDescent="0.35">
      <c r="A227" s="26">
        <f t="shared" si="19"/>
        <v>217</v>
      </c>
      <c r="B227" s="33">
        <f t="shared" si="20"/>
        <v>81269.909999999989</v>
      </c>
      <c r="C227" s="21"/>
      <c r="D227" s="27">
        <f t="shared" si="21"/>
        <v>772.19</v>
      </c>
      <c r="E227" s="29">
        <f t="shared" si="22"/>
        <v>372.49</v>
      </c>
      <c r="F227" s="31">
        <f t="shared" si="23"/>
        <v>399.70000000000005</v>
      </c>
      <c r="G227" s="28">
        <f t="shared" si="24"/>
        <v>80870.209999999992</v>
      </c>
    </row>
    <row r="228" spans="1:7" x14ac:dyDescent="0.35">
      <c r="A228" s="26">
        <f t="shared" si="19"/>
        <v>218</v>
      </c>
      <c r="B228" s="33">
        <f t="shared" si="20"/>
        <v>80870.209999999992</v>
      </c>
      <c r="C228" s="21"/>
      <c r="D228" s="27">
        <f t="shared" si="21"/>
        <v>772.19</v>
      </c>
      <c r="E228" s="29">
        <f t="shared" si="22"/>
        <v>370.66</v>
      </c>
      <c r="F228" s="31">
        <f t="shared" si="23"/>
        <v>401.53000000000003</v>
      </c>
      <c r="G228" s="28">
        <f t="shared" si="24"/>
        <v>80468.679999999993</v>
      </c>
    </row>
    <row r="229" spans="1:7" x14ac:dyDescent="0.35">
      <c r="A229" s="26">
        <f t="shared" si="19"/>
        <v>219</v>
      </c>
      <c r="B229" s="33">
        <f t="shared" si="20"/>
        <v>80468.679999999993</v>
      </c>
      <c r="C229" s="21"/>
      <c r="D229" s="27">
        <f t="shared" si="21"/>
        <v>772.19</v>
      </c>
      <c r="E229" s="29">
        <f t="shared" si="22"/>
        <v>368.81</v>
      </c>
      <c r="F229" s="31">
        <f t="shared" si="23"/>
        <v>403.38000000000005</v>
      </c>
      <c r="G229" s="28">
        <f t="shared" si="24"/>
        <v>80065.299999999988</v>
      </c>
    </row>
    <row r="230" spans="1:7" x14ac:dyDescent="0.35">
      <c r="A230" s="26">
        <f t="shared" si="19"/>
        <v>220</v>
      </c>
      <c r="B230" s="33">
        <f t="shared" si="20"/>
        <v>80065.299999999988</v>
      </c>
      <c r="C230" s="21"/>
      <c r="D230" s="27">
        <f t="shared" si="21"/>
        <v>772.19</v>
      </c>
      <c r="E230" s="29">
        <f t="shared" si="22"/>
        <v>366.97</v>
      </c>
      <c r="F230" s="31">
        <f t="shared" si="23"/>
        <v>405.22</v>
      </c>
      <c r="G230" s="28">
        <f t="shared" si="24"/>
        <v>79660.079999999987</v>
      </c>
    </row>
    <row r="231" spans="1:7" x14ac:dyDescent="0.35">
      <c r="A231" s="26">
        <f t="shared" si="19"/>
        <v>221</v>
      </c>
      <c r="B231" s="33">
        <f t="shared" si="20"/>
        <v>79660.079999999987</v>
      </c>
      <c r="C231" s="21"/>
      <c r="D231" s="27">
        <f t="shared" si="21"/>
        <v>772.19</v>
      </c>
      <c r="E231" s="29">
        <f t="shared" si="22"/>
        <v>365.11</v>
      </c>
      <c r="F231" s="31">
        <f t="shared" si="23"/>
        <v>407.08000000000004</v>
      </c>
      <c r="G231" s="28">
        <f t="shared" si="24"/>
        <v>79252.999999999985</v>
      </c>
    </row>
    <row r="232" spans="1:7" x14ac:dyDescent="0.35">
      <c r="A232" s="26">
        <f t="shared" si="19"/>
        <v>222</v>
      </c>
      <c r="B232" s="33">
        <f t="shared" si="20"/>
        <v>79252.999999999985</v>
      </c>
      <c r="C232" s="21"/>
      <c r="D232" s="27">
        <f t="shared" si="21"/>
        <v>772.19</v>
      </c>
      <c r="E232" s="29">
        <f t="shared" si="22"/>
        <v>363.24</v>
      </c>
      <c r="F232" s="31">
        <f t="shared" si="23"/>
        <v>408.95000000000005</v>
      </c>
      <c r="G232" s="28">
        <f t="shared" si="24"/>
        <v>78844.049999999988</v>
      </c>
    </row>
    <row r="233" spans="1:7" x14ac:dyDescent="0.35">
      <c r="A233" s="26">
        <f t="shared" si="19"/>
        <v>223</v>
      </c>
      <c r="B233" s="33">
        <f t="shared" si="20"/>
        <v>78844.049999999988</v>
      </c>
      <c r="C233" s="21"/>
      <c r="D233" s="27">
        <f t="shared" si="21"/>
        <v>772.19</v>
      </c>
      <c r="E233" s="29">
        <f t="shared" si="22"/>
        <v>361.37</v>
      </c>
      <c r="F233" s="31">
        <f t="shared" si="23"/>
        <v>410.82000000000005</v>
      </c>
      <c r="G233" s="28">
        <f t="shared" si="24"/>
        <v>78433.229999999981</v>
      </c>
    </row>
    <row r="234" spans="1:7" x14ac:dyDescent="0.35">
      <c r="A234" s="26">
        <f t="shared" si="19"/>
        <v>224</v>
      </c>
      <c r="B234" s="33">
        <f t="shared" si="20"/>
        <v>78433.229999999981</v>
      </c>
      <c r="C234" s="21"/>
      <c r="D234" s="27">
        <f t="shared" si="21"/>
        <v>772.19</v>
      </c>
      <c r="E234" s="29">
        <f t="shared" si="22"/>
        <v>359.49</v>
      </c>
      <c r="F234" s="31">
        <f t="shared" si="23"/>
        <v>412.70000000000005</v>
      </c>
      <c r="G234" s="28">
        <f t="shared" si="24"/>
        <v>78020.529999999984</v>
      </c>
    </row>
    <row r="235" spans="1:7" x14ac:dyDescent="0.35">
      <c r="A235" s="26">
        <f t="shared" si="19"/>
        <v>225</v>
      </c>
      <c r="B235" s="33">
        <f t="shared" si="20"/>
        <v>78020.529999999984</v>
      </c>
      <c r="C235" s="21"/>
      <c r="D235" s="27">
        <f t="shared" si="21"/>
        <v>772.19</v>
      </c>
      <c r="E235" s="29">
        <f t="shared" si="22"/>
        <v>357.59</v>
      </c>
      <c r="F235" s="31">
        <f t="shared" si="23"/>
        <v>414.60000000000008</v>
      </c>
      <c r="G235" s="28">
        <f t="shared" si="24"/>
        <v>77605.929999999978</v>
      </c>
    </row>
    <row r="236" spans="1:7" x14ac:dyDescent="0.35">
      <c r="A236" s="26">
        <f t="shared" si="19"/>
        <v>226</v>
      </c>
      <c r="B236" s="33">
        <f t="shared" si="20"/>
        <v>77605.929999999978</v>
      </c>
      <c r="C236" s="21"/>
      <c r="D236" s="27">
        <f t="shared" si="21"/>
        <v>772.19</v>
      </c>
      <c r="E236" s="29">
        <f t="shared" si="22"/>
        <v>355.69</v>
      </c>
      <c r="F236" s="31">
        <f t="shared" si="23"/>
        <v>416.50000000000006</v>
      </c>
      <c r="G236" s="28">
        <f t="shared" si="24"/>
        <v>77189.429999999978</v>
      </c>
    </row>
    <row r="237" spans="1:7" x14ac:dyDescent="0.35">
      <c r="A237" s="26">
        <f t="shared" si="19"/>
        <v>227</v>
      </c>
      <c r="B237" s="33">
        <f t="shared" si="20"/>
        <v>77189.429999999978</v>
      </c>
      <c r="C237" s="21"/>
      <c r="D237" s="27">
        <f t="shared" si="21"/>
        <v>772.19</v>
      </c>
      <c r="E237" s="29">
        <f t="shared" si="22"/>
        <v>353.78</v>
      </c>
      <c r="F237" s="31">
        <f t="shared" si="23"/>
        <v>418.41000000000008</v>
      </c>
      <c r="G237" s="28">
        <f t="shared" si="24"/>
        <v>76771.019999999975</v>
      </c>
    </row>
    <row r="238" spans="1:7" x14ac:dyDescent="0.35">
      <c r="A238" s="26">
        <f t="shared" si="19"/>
        <v>228</v>
      </c>
      <c r="B238" s="33">
        <f t="shared" si="20"/>
        <v>76771.019999999975</v>
      </c>
      <c r="C238" s="21"/>
      <c r="D238" s="27">
        <f t="shared" si="21"/>
        <v>772.19</v>
      </c>
      <c r="E238" s="29">
        <f t="shared" si="22"/>
        <v>351.87</v>
      </c>
      <c r="F238" s="31">
        <f t="shared" si="23"/>
        <v>420.32000000000005</v>
      </c>
      <c r="G238" s="28">
        <f t="shared" si="24"/>
        <v>76350.699999999968</v>
      </c>
    </row>
    <row r="239" spans="1:7" x14ac:dyDescent="0.35">
      <c r="A239" s="26">
        <f t="shared" si="19"/>
        <v>229</v>
      </c>
      <c r="B239" s="33">
        <f t="shared" si="20"/>
        <v>76350.699999999968</v>
      </c>
      <c r="C239" s="21"/>
      <c r="D239" s="27">
        <f t="shared" si="21"/>
        <v>772.19</v>
      </c>
      <c r="E239" s="29">
        <f t="shared" si="22"/>
        <v>349.94</v>
      </c>
      <c r="F239" s="31">
        <f t="shared" si="23"/>
        <v>422.25000000000006</v>
      </c>
      <c r="G239" s="28">
        <f t="shared" si="24"/>
        <v>75928.449999999968</v>
      </c>
    </row>
    <row r="240" spans="1:7" x14ac:dyDescent="0.35">
      <c r="A240" s="26">
        <f t="shared" si="19"/>
        <v>230</v>
      </c>
      <c r="B240" s="33">
        <f t="shared" si="20"/>
        <v>75928.449999999968</v>
      </c>
      <c r="C240" s="21"/>
      <c r="D240" s="27">
        <f t="shared" si="21"/>
        <v>772.19</v>
      </c>
      <c r="E240" s="29">
        <f t="shared" si="22"/>
        <v>348.01</v>
      </c>
      <c r="F240" s="31">
        <f t="shared" si="23"/>
        <v>424.18000000000006</v>
      </c>
      <c r="G240" s="28">
        <f t="shared" si="24"/>
        <v>75504.269999999975</v>
      </c>
    </row>
    <row r="241" spans="1:7" x14ac:dyDescent="0.35">
      <c r="A241" s="26">
        <f t="shared" si="19"/>
        <v>231</v>
      </c>
      <c r="B241" s="33">
        <f t="shared" si="20"/>
        <v>75504.269999999975</v>
      </c>
      <c r="C241" s="21"/>
      <c r="D241" s="27">
        <f t="shared" si="21"/>
        <v>772.19</v>
      </c>
      <c r="E241" s="29">
        <f t="shared" si="22"/>
        <v>346.06</v>
      </c>
      <c r="F241" s="31">
        <f t="shared" si="23"/>
        <v>426.13000000000005</v>
      </c>
      <c r="G241" s="28">
        <f t="shared" si="24"/>
        <v>75078.13999999997</v>
      </c>
    </row>
    <row r="242" spans="1:7" x14ac:dyDescent="0.35">
      <c r="A242" s="26">
        <f t="shared" si="19"/>
        <v>232</v>
      </c>
      <c r="B242" s="33">
        <f t="shared" si="20"/>
        <v>75078.13999999997</v>
      </c>
      <c r="C242" s="21"/>
      <c r="D242" s="27">
        <f t="shared" si="21"/>
        <v>772.19</v>
      </c>
      <c r="E242" s="29">
        <f t="shared" si="22"/>
        <v>344.11</v>
      </c>
      <c r="F242" s="31">
        <f t="shared" si="23"/>
        <v>428.08000000000004</v>
      </c>
      <c r="G242" s="28">
        <f t="shared" si="24"/>
        <v>74650.059999999969</v>
      </c>
    </row>
    <row r="243" spans="1:7" x14ac:dyDescent="0.35">
      <c r="A243" s="26">
        <f t="shared" si="19"/>
        <v>233</v>
      </c>
      <c r="B243" s="33">
        <f t="shared" si="20"/>
        <v>74650.059999999969</v>
      </c>
      <c r="C243" s="21"/>
      <c r="D243" s="27">
        <f t="shared" si="21"/>
        <v>772.19</v>
      </c>
      <c r="E243" s="29">
        <f t="shared" si="22"/>
        <v>342.15</v>
      </c>
      <c r="F243" s="31">
        <f t="shared" si="23"/>
        <v>430.04000000000008</v>
      </c>
      <c r="G243" s="28">
        <f t="shared" si="24"/>
        <v>74220.019999999975</v>
      </c>
    </row>
    <row r="244" spans="1:7" x14ac:dyDescent="0.35">
      <c r="A244" s="26">
        <f t="shared" si="19"/>
        <v>234</v>
      </c>
      <c r="B244" s="33">
        <f t="shared" si="20"/>
        <v>74220.019999999975</v>
      </c>
      <c r="C244" s="21"/>
      <c r="D244" s="27">
        <f t="shared" si="21"/>
        <v>772.19</v>
      </c>
      <c r="E244" s="29">
        <f t="shared" si="22"/>
        <v>340.18</v>
      </c>
      <c r="F244" s="31">
        <f t="shared" si="23"/>
        <v>432.01000000000005</v>
      </c>
      <c r="G244" s="28">
        <f t="shared" si="24"/>
        <v>73788.00999999998</v>
      </c>
    </row>
    <row r="245" spans="1:7" x14ac:dyDescent="0.35">
      <c r="A245" s="26">
        <f t="shared" si="19"/>
        <v>235</v>
      </c>
      <c r="B245" s="33">
        <f t="shared" si="20"/>
        <v>73788.00999999998</v>
      </c>
      <c r="C245" s="21"/>
      <c r="D245" s="27">
        <f t="shared" si="21"/>
        <v>772.19</v>
      </c>
      <c r="E245" s="29">
        <f t="shared" si="22"/>
        <v>338.2</v>
      </c>
      <c r="F245" s="31">
        <f t="shared" si="23"/>
        <v>433.99000000000007</v>
      </c>
      <c r="G245" s="28">
        <f t="shared" si="24"/>
        <v>73354.019999999975</v>
      </c>
    </row>
    <row r="246" spans="1:7" x14ac:dyDescent="0.35">
      <c r="A246" s="26">
        <f t="shared" si="19"/>
        <v>236</v>
      </c>
      <c r="B246" s="33">
        <f t="shared" si="20"/>
        <v>73354.019999999975</v>
      </c>
      <c r="C246" s="21"/>
      <c r="D246" s="27">
        <f t="shared" si="21"/>
        <v>772.19</v>
      </c>
      <c r="E246" s="29">
        <f t="shared" si="22"/>
        <v>336.21</v>
      </c>
      <c r="F246" s="31">
        <f t="shared" si="23"/>
        <v>435.98000000000008</v>
      </c>
      <c r="G246" s="28">
        <f t="shared" si="24"/>
        <v>72918.039999999979</v>
      </c>
    </row>
    <row r="247" spans="1:7" x14ac:dyDescent="0.35">
      <c r="A247" s="26">
        <f t="shared" si="19"/>
        <v>237</v>
      </c>
      <c r="B247" s="33">
        <f t="shared" si="20"/>
        <v>72918.039999999979</v>
      </c>
      <c r="C247" s="21"/>
      <c r="D247" s="27">
        <f t="shared" si="21"/>
        <v>772.19</v>
      </c>
      <c r="E247" s="29">
        <f t="shared" si="22"/>
        <v>334.21</v>
      </c>
      <c r="F247" s="31">
        <f t="shared" si="23"/>
        <v>437.98000000000008</v>
      </c>
      <c r="G247" s="28">
        <f t="shared" si="24"/>
        <v>72480.059999999983</v>
      </c>
    </row>
    <row r="248" spans="1:7" x14ac:dyDescent="0.35">
      <c r="A248" s="26">
        <f t="shared" si="19"/>
        <v>238</v>
      </c>
      <c r="B248" s="33">
        <f t="shared" si="20"/>
        <v>72480.059999999983</v>
      </c>
      <c r="C248" s="21"/>
      <c r="D248" s="27">
        <f t="shared" si="21"/>
        <v>772.19</v>
      </c>
      <c r="E248" s="29">
        <f t="shared" si="22"/>
        <v>332.2</v>
      </c>
      <c r="F248" s="31">
        <f t="shared" si="23"/>
        <v>439.99000000000007</v>
      </c>
      <c r="G248" s="28">
        <f t="shared" si="24"/>
        <v>72040.069999999978</v>
      </c>
    </row>
    <row r="249" spans="1:7" x14ac:dyDescent="0.35">
      <c r="A249" s="26">
        <f t="shared" si="19"/>
        <v>239</v>
      </c>
      <c r="B249" s="33">
        <f t="shared" si="20"/>
        <v>72040.069999999978</v>
      </c>
      <c r="C249" s="21"/>
      <c r="D249" s="27">
        <f t="shared" si="21"/>
        <v>772.19</v>
      </c>
      <c r="E249" s="29">
        <f t="shared" si="22"/>
        <v>330.18</v>
      </c>
      <c r="F249" s="31">
        <f t="shared" si="23"/>
        <v>442.01000000000005</v>
      </c>
      <c r="G249" s="28">
        <f t="shared" si="24"/>
        <v>71598.059999999983</v>
      </c>
    </row>
    <row r="250" spans="1:7" x14ac:dyDescent="0.35">
      <c r="A250" s="26">
        <f t="shared" si="19"/>
        <v>240</v>
      </c>
      <c r="B250" s="33">
        <f t="shared" si="20"/>
        <v>71598.059999999983</v>
      </c>
      <c r="C250" s="21"/>
      <c r="D250" s="27">
        <f t="shared" si="21"/>
        <v>772.19</v>
      </c>
      <c r="E250" s="29">
        <f t="shared" si="22"/>
        <v>328.16</v>
      </c>
      <c r="F250" s="31">
        <f t="shared" si="23"/>
        <v>444.03000000000003</v>
      </c>
      <c r="G250" s="28">
        <f t="shared" si="24"/>
        <v>71154.029999999984</v>
      </c>
    </row>
    <row r="251" spans="1:7" x14ac:dyDescent="0.35">
      <c r="A251" s="26">
        <f t="shared" si="19"/>
        <v>241</v>
      </c>
      <c r="B251" s="33">
        <f t="shared" si="20"/>
        <v>71154.029999999984</v>
      </c>
      <c r="C251" s="21"/>
      <c r="D251" s="27">
        <f t="shared" si="21"/>
        <v>772.19</v>
      </c>
      <c r="E251" s="29">
        <f t="shared" si="22"/>
        <v>326.12</v>
      </c>
      <c r="F251" s="31">
        <f t="shared" si="23"/>
        <v>446.07000000000005</v>
      </c>
      <c r="G251" s="28">
        <f t="shared" si="24"/>
        <v>70707.959999999977</v>
      </c>
    </row>
    <row r="252" spans="1:7" x14ac:dyDescent="0.35">
      <c r="A252" s="26">
        <f t="shared" si="19"/>
        <v>242</v>
      </c>
      <c r="B252" s="33">
        <f t="shared" si="20"/>
        <v>70707.959999999977</v>
      </c>
      <c r="C252" s="21"/>
      <c r="D252" s="27">
        <f t="shared" si="21"/>
        <v>772.19</v>
      </c>
      <c r="E252" s="29">
        <f t="shared" si="22"/>
        <v>324.08</v>
      </c>
      <c r="F252" s="31">
        <f t="shared" si="23"/>
        <v>448.11000000000007</v>
      </c>
      <c r="G252" s="28">
        <f t="shared" si="24"/>
        <v>70259.849999999977</v>
      </c>
    </row>
    <row r="253" spans="1:7" x14ac:dyDescent="0.35">
      <c r="A253" s="26">
        <f t="shared" si="19"/>
        <v>243</v>
      </c>
      <c r="B253" s="33">
        <f t="shared" si="20"/>
        <v>70259.849999999977</v>
      </c>
      <c r="C253" s="21"/>
      <c r="D253" s="27">
        <f t="shared" si="21"/>
        <v>772.19</v>
      </c>
      <c r="E253" s="29">
        <f t="shared" si="22"/>
        <v>322.02</v>
      </c>
      <c r="F253" s="31">
        <f t="shared" si="23"/>
        <v>450.17000000000007</v>
      </c>
      <c r="G253" s="28">
        <f t="shared" si="24"/>
        <v>69809.679999999978</v>
      </c>
    </row>
    <row r="254" spans="1:7" x14ac:dyDescent="0.35">
      <c r="A254" s="26">
        <f t="shared" si="19"/>
        <v>244</v>
      </c>
      <c r="B254" s="33">
        <f t="shared" si="20"/>
        <v>69809.679999999978</v>
      </c>
      <c r="C254" s="21"/>
      <c r="D254" s="27">
        <f t="shared" si="21"/>
        <v>772.19</v>
      </c>
      <c r="E254" s="29">
        <f t="shared" si="22"/>
        <v>319.95999999999998</v>
      </c>
      <c r="F254" s="31">
        <f t="shared" si="23"/>
        <v>452.23000000000008</v>
      </c>
      <c r="G254" s="28">
        <f t="shared" si="24"/>
        <v>69357.449999999983</v>
      </c>
    </row>
    <row r="255" spans="1:7" x14ac:dyDescent="0.35">
      <c r="A255" s="26">
        <f t="shared" si="19"/>
        <v>245</v>
      </c>
      <c r="B255" s="33">
        <f t="shared" si="20"/>
        <v>69357.449999999983</v>
      </c>
      <c r="C255" s="21"/>
      <c r="D255" s="27">
        <f t="shared" si="21"/>
        <v>772.19</v>
      </c>
      <c r="E255" s="29">
        <f t="shared" si="22"/>
        <v>317.89</v>
      </c>
      <c r="F255" s="31">
        <f t="shared" si="23"/>
        <v>454.30000000000007</v>
      </c>
      <c r="G255" s="28">
        <f t="shared" si="24"/>
        <v>68903.14999999998</v>
      </c>
    </row>
    <row r="256" spans="1:7" x14ac:dyDescent="0.35">
      <c r="A256" s="26">
        <f t="shared" si="19"/>
        <v>246</v>
      </c>
      <c r="B256" s="33">
        <f t="shared" si="20"/>
        <v>68903.14999999998</v>
      </c>
      <c r="C256" s="21"/>
      <c r="D256" s="27">
        <f t="shared" si="21"/>
        <v>772.19</v>
      </c>
      <c r="E256" s="29">
        <f t="shared" si="22"/>
        <v>315.81</v>
      </c>
      <c r="F256" s="31">
        <f t="shared" si="23"/>
        <v>456.38000000000005</v>
      </c>
      <c r="G256" s="28">
        <f t="shared" si="24"/>
        <v>68446.769999999975</v>
      </c>
    </row>
    <row r="257" spans="1:7" x14ac:dyDescent="0.35">
      <c r="A257" s="26">
        <f t="shared" si="19"/>
        <v>247</v>
      </c>
      <c r="B257" s="33">
        <f t="shared" si="20"/>
        <v>68446.769999999975</v>
      </c>
      <c r="C257" s="21"/>
      <c r="D257" s="27">
        <f t="shared" si="21"/>
        <v>772.19</v>
      </c>
      <c r="E257" s="29">
        <f t="shared" si="22"/>
        <v>313.70999999999998</v>
      </c>
      <c r="F257" s="31">
        <f t="shared" si="23"/>
        <v>458.48000000000008</v>
      </c>
      <c r="G257" s="28">
        <f t="shared" si="24"/>
        <v>67988.289999999979</v>
      </c>
    </row>
    <row r="258" spans="1:7" x14ac:dyDescent="0.35">
      <c r="A258" s="26">
        <f t="shared" si="19"/>
        <v>248</v>
      </c>
      <c r="B258" s="33">
        <f t="shared" si="20"/>
        <v>67988.289999999979</v>
      </c>
      <c r="C258" s="21"/>
      <c r="D258" s="27">
        <f t="shared" si="21"/>
        <v>772.19</v>
      </c>
      <c r="E258" s="29">
        <f t="shared" si="22"/>
        <v>311.61</v>
      </c>
      <c r="F258" s="31">
        <f t="shared" si="23"/>
        <v>460.58000000000004</v>
      </c>
      <c r="G258" s="28">
        <f t="shared" si="24"/>
        <v>67527.709999999977</v>
      </c>
    </row>
    <row r="259" spans="1:7" x14ac:dyDescent="0.35">
      <c r="A259" s="26">
        <f t="shared" si="19"/>
        <v>249</v>
      </c>
      <c r="B259" s="33">
        <f t="shared" si="20"/>
        <v>67527.709999999977</v>
      </c>
      <c r="C259" s="21"/>
      <c r="D259" s="27">
        <f t="shared" si="21"/>
        <v>772.19</v>
      </c>
      <c r="E259" s="29">
        <f t="shared" si="22"/>
        <v>309.5</v>
      </c>
      <c r="F259" s="31">
        <f t="shared" si="23"/>
        <v>462.69000000000005</v>
      </c>
      <c r="G259" s="28">
        <f t="shared" si="24"/>
        <v>67065.019999999975</v>
      </c>
    </row>
    <row r="260" spans="1:7" x14ac:dyDescent="0.35">
      <c r="A260" s="26">
        <f t="shared" si="19"/>
        <v>250</v>
      </c>
      <c r="B260" s="33">
        <f t="shared" si="20"/>
        <v>67065.019999999975</v>
      </c>
      <c r="C260" s="21"/>
      <c r="D260" s="27">
        <f t="shared" si="21"/>
        <v>772.19</v>
      </c>
      <c r="E260" s="29">
        <f t="shared" si="22"/>
        <v>307.38</v>
      </c>
      <c r="F260" s="31">
        <f t="shared" si="23"/>
        <v>464.81000000000006</v>
      </c>
      <c r="G260" s="28">
        <f t="shared" si="24"/>
        <v>66600.209999999977</v>
      </c>
    </row>
    <row r="261" spans="1:7" x14ac:dyDescent="0.35">
      <c r="A261" s="26">
        <f t="shared" si="19"/>
        <v>251</v>
      </c>
      <c r="B261" s="33">
        <f t="shared" si="20"/>
        <v>66600.209999999977</v>
      </c>
      <c r="C261" s="21"/>
      <c r="D261" s="27">
        <f t="shared" si="21"/>
        <v>772.19</v>
      </c>
      <c r="E261" s="29">
        <f t="shared" si="22"/>
        <v>305.25</v>
      </c>
      <c r="F261" s="31">
        <f t="shared" si="23"/>
        <v>466.94000000000005</v>
      </c>
      <c r="G261" s="28">
        <f t="shared" si="24"/>
        <v>66133.269999999975</v>
      </c>
    </row>
    <row r="262" spans="1:7" x14ac:dyDescent="0.35">
      <c r="A262" s="26">
        <f t="shared" si="19"/>
        <v>252</v>
      </c>
      <c r="B262" s="33">
        <f t="shared" si="20"/>
        <v>66133.269999999975</v>
      </c>
      <c r="C262" s="21"/>
      <c r="D262" s="27">
        <f t="shared" si="21"/>
        <v>772.19</v>
      </c>
      <c r="E262" s="29">
        <f t="shared" si="22"/>
        <v>303.11</v>
      </c>
      <c r="F262" s="31">
        <f t="shared" si="23"/>
        <v>469.08000000000004</v>
      </c>
      <c r="G262" s="28">
        <f t="shared" si="24"/>
        <v>65664.189999999973</v>
      </c>
    </row>
    <row r="263" spans="1:7" x14ac:dyDescent="0.35">
      <c r="A263" s="26">
        <f t="shared" si="19"/>
        <v>253</v>
      </c>
      <c r="B263" s="33">
        <f t="shared" si="20"/>
        <v>65664.189999999973</v>
      </c>
      <c r="C263" s="21"/>
      <c r="D263" s="27">
        <f t="shared" si="21"/>
        <v>772.19</v>
      </c>
      <c r="E263" s="29">
        <f t="shared" si="22"/>
        <v>300.95999999999998</v>
      </c>
      <c r="F263" s="31">
        <f t="shared" si="23"/>
        <v>471.23000000000008</v>
      </c>
      <c r="G263" s="28">
        <f t="shared" si="24"/>
        <v>65192.95999999997</v>
      </c>
    </row>
    <row r="264" spans="1:7" x14ac:dyDescent="0.35">
      <c r="A264" s="26">
        <f t="shared" si="19"/>
        <v>254</v>
      </c>
      <c r="B264" s="33">
        <f t="shared" si="20"/>
        <v>65192.95999999997</v>
      </c>
      <c r="C264" s="21"/>
      <c r="D264" s="27">
        <f t="shared" si="21"/>
        <v>772.19</v>
      </c>
      <c r="E264" s="29">
        <f t="shared" si="22"/>
        <v>298.8</v>
      </c>
      <c r="F264" s="31">
        <f t="shared" si="23"/>
        <v>473.39000000000004</v>
      </c>
      <c r="G264" s="28">
        <f t="shared" si="24"/>
        <v>64719.569999999971</v>
      </c>
    </row>
    <row r="265" spans="1:7" x14ac:dyDescent="0.35">
      <c r="A265" s="26">
        <f t="shared" si="19"/>
        <v>255</v>
      </c>
      <c r="B265" s="33">
        <f t="shared" si="20"/>
        <v>64719.569999999971</v>
      </c>
      <c r="C265" s="21"/>
      <c r="D265" s="27">
        <f t="shared" si="21"/>
        <v>772.19</v>
      </c>
      <c r="E265" s="29">
        <f t="shared" si="22"/>
        <v>296.63</v>
      </c>
      <c r="F265" s="31">
        <f t="shared" si="23"/>
        <v>475.56000000000006</v>
      </c>
      <c r="G265" s="28">
        <f t="shared" si="24"/>
        <v>64244.009999999973</v>
      </c>
    </row>
    <row r="266" spans="1:7" x14ac:dyDescent="0.35">
      <c r="A266" s="26">
        <f t="shared" si="19"/>
        <v>256</v>
      </c>
      <c r="B266" s="33">
        <f t="shared" si="20"/>
        <v>64244.009999999973</v>
      </c>
      <c r="C266" s="21"/>
      <c r="D266" s="27">
        <f t="shared" si="21"/>
        <v>772.19</v>
      </c>
      <c r="E266" s="29">
        <f t="shared" si="22"/>
        <v>294.45</v>
      </c>
      <c r="F266" s="31">
        <f t="shared" si="23"/>
        <v>477.74000000000007</v>
      </c>
      <c r="G266" s="28">
        <f t="shared" si="24"/>
        <v>63766.269999999975</v>
      </c>
    </row>
    <row r="267" spans="1:7" x14ac:dyDescent="0.35">
      <c r="A267" s="26">
        <f t="shared" si="19"/>
        <v>257</v>
      </c>
      <c r="B267" s="33">
        <f t="shared" si="20"/>
        <v>63766.269999999975</v>
      </c>
      <c r="C267" s="21"/>
      <c r="D267" s="27">
        <f t="shared" si="21"/>
        <v>772.19</v>
      </c>
      <c r="E267" s="29">
        <f t="shared" si="22"/>
        <v>292.26</v>
      </c>
      <c r="F267" s="31">
        <f t="shared" si="23"/>
        <v>479.93000000000006</v>
      </c>
      <c r="G267" s="28">
        <f t="shared" si="24"/>
        <v>63286.339999999975</v>
      </c>
    </row>
    <row r="268" spans="1:7" x14ac:dyDescent="0.35">
      <c r="A268" s="26">
        <f t="shared" ref="A268:A331" si="25">IF(ROW()-10&gt;$C$3*$C$4,"",ROW()-10)</f>
        <v>258</v>
      </c>
      <c r="B268" s="33">
        <f t="shared" si="20"/>
        <v>63286.339999999975</v>
      </c>
      <c r="C268" s="21"/>
      <c r="D268" s="27">
        <f t="shared" si="21"/>
        <v>772.19</v>
      </c>
      <c r="E268" s="29">
        <f t="shared" si="22"/>
        <v>290.06</v>
      </c>
      <c r="F268" s="31">
        <f t="shared" si="23"/>
        <v>482.13000000000005</v>
      </c>
      <c r="G268" s="28">
        <f t="shared" si="24"/>
        <v>62804.209999999977</v>
      </c>
    </row>
    <row r="269" spans="1:7" x14ac:dyDescent="0.35">
      <c r="A269" s="26">
        <f t="shared" si="25"/>
        <v>259</v>
      </c>
      <c r="B269" s="33">
        <f t="shared" ref="B269:B332" si="26">IF(A269="","",G268)</f>
        <v>62804.209999999977</v>
      </c>
      <c r="C269" s="21"/>
      <c r="D269" s="27">
        <f t="shared" ref="D269:D332" si="27">IF(ROW()=($C$3*$C$4)+10,$G268+$E269,IF(A269="","",MIN(B269+E269,$C$9+$C269)))</f>
        <v>772.19</v>
      </c>
      <c r="E269" s="29">
        <f t="shared" ref="E269:E332" si="28">IF(A269="","",ROUND(B269*($C$5/$C$4),2))</f>
        <v>287.85000000000002</v>
      </c>
      <c r="F269" s="31">
        <f t="shared" ref="F269:F332" si="29">IF(A269="","",D269-E269)</f>
        <v>484.34000000000003</v>
      </c>
      <c r="G269" s="28">
        <f t="shared" ref="G269:G332" si="30">IFERROR(IF(B269-F269&gt;=0,B269-F269,""),"")</f>
        <v>62319.869999999981</v>
      </c>
    </row>
    <row r="270" spans="1:7" x14ac:dyDescent="0.35">
      <c r="A270" s="26">
        <f t="shared" si="25"/>
        <v>260</v>
      </c>
      <c r="B270" s="33">
        <f t="shared" si="26"/>
        <v>62319.869999999981</v>
      </c>
      <c r="C270" s="21"/>
      <c r="D270" s="27">
        <f t="shared" si="27"/>
        <v>772.19</v>
      </c>
      <c r="E270" s="29">
        <f t="shared" si="28"/>
        <v>285.63</v>
      </c>
      <c r="F270" s="31">
        <f t="shared" si="29"/>
        <v>486.56000000000006</v>
      </c>
      <c r="G270" s="28">
        <f t="shared" si="30"/>
        <v>61833.309999999983</v>
      </c>
    </row>
    <row r="271" spans="1:7" x14ac:dyDescent="0.35">
      <c r="A271" s="26">
        <f t="shared" si="25"/>
        <v>261</v>
      </c>
      <c r="B271" s="33">
        <f t="shared" si="26"/>
        <v>61833.309999999983</v>
      </c>
      <c r="C271" s="21"/>
      <c r="D271" s="27">
        <f t="shared" si="27"/>
        <v>772.19</v>
      </c>
      <c r="E271" s="29">
        <f t="shared" si="28"/>
        <v>283.39999999999998</v>
      </c>
      <c r="F271" s="31">
        <f t="shared" si="29"/>
        <v>488.79000000000008</v>
      </c>
      <c r="G271" s="28">
        <f t="shared" si="30"/>
        <v>61344.519999999982</v>
      </c>
    </row>
    <row r="272" spans="1:7" x14ac:dyDescent="0.35">
      <c r="A272" s="26">
        <f t="shared" si="25"/>
        <v>262</v>
      </c>
      <c r="B272" s="33">
        <f t="shared" si="26"/>
        <v>61344.519999999982</v>
      </c>
      <c r="C272" s="21"/>
      <c r="D272" s="27">
        <f t="shared" si="27"/>
        <v>772.19</v>
      </c>
      <c r="E272" s="29">
        <f t="shared" si="28"/>
        <v>281.16000000000003</v>
      </c>
      <c r="F272" s="31">
        <f t="shared" si="29"/>
        <v>491.03000000000003</v>
      </c>
      <c r="G272" s="28">
        <f t="shared" si="30"/>
        <v>60853.489999999983</v>
      </c>
    </row>
    <row r="273" spans="1:7" x14ac:dyDescent="0.35">
      <c r="A273" s="26">
        <f t="shared" si="25"/>
        <v>263</v>
      </c>
      <c r="B273" s="33">
        <f t="shared" si="26"/>
        <v>60853.489999999983</v>
      </c>
      <c r="C273" s="21"/>
      <c r="D273" s="27">
        <f t="shared" si="27"/>
        <v>772.19</v>
      </c>
      <c r="E273" s="29">
        <f t="shared" si="28"/>
        <v>278.91000000000003</v>
      </c>
      <c r="F273" s="31">
        <f t="shared" si="29"/>
        <v>493.28000000000003</v>
      </c>
      <c r="G273" s="28">
        <f t="shared" si="30"/>
        <v>60360.209999999985</v>
      </c>
    </row>
    <row r="274" spans="1:7" x14ac:dyDescent="0.35">
      <c r="A274" s="26">
        <f t="shared" si="25"/>
        <v>264</v>
      </c>
      <c r="B274" s="33">
        <f t="shared" si="26"/>
        <v>60360.209999999985</v>
      </c>
      <c r="C274" s="21"/>
      <c r="D274" s="27">
        <f t="shared" si="27"/>
        <v>772.19</v>
      </c>
      <c r="E274" s="29">
        <f t="shared" si="28"/>
        <v>276.64999999999998</v>
      </c>
      <c r="F274" s="31">
        <f t="shared" si="29"/>
        <v>495.54000000000008</v>
      </c>
      <c r="G274" s="28">
        <f t="shared" si="30"/>
        <v>59864.669999999984</v>
      </c>
    </row>
    <row r="275" spans="1:7" x14ac:dyDescent="0.35">
      <c r="A275" s="26">
        <f t="shared" si="25"/>
        <v>265</v>
      </c>
      <c r="B275" s="33">
        <f t="shared" si="26"/>
        <v>59864.669999999984</v>
      </c>
      <c r="C275" s="21"/>
      <c r="D275" s="27">
        <f t="shared" si="27"/>
        <v>772.19</v>
      </c>
      <c r="E275" s="29">
        <f t="shared" si="28"/>
        <v>274.38</v>
      </c>
      <c r="F275" s="31">
        <f t="shared" si="29"/>
        <v>497.81000000000006</v>
      </c>
      <c r="G275" s="28">
        <f t="shared" si="30"/>
        <v>59366.859999999986</v>
      </c>
    </row>
    <row r="276" spans="1:7" x14ac:dyDescent="0.35">
      <c r="A276" s="26">
        <f t="shared" si="25"/>
        <v>266</v>
      </c>
      <c r="B276" s="33">
        <f t="shared" si="26"/>
        <v>59366.859999999986</v>
      </c>
      <c r="C276" s="21"/>
      <c r="D276" s="27">
        <f t="shared" si="27"/>
        <v>772.19</v>
      </c>
      <c r="E276" s="29">
        <f t="shared" si="28"/>
        <v>272.10000000000002</v>
      </c>
      <c r="F276" s="31">
        <f t="shared" si="29"/>
        <v>500.09000000000003</v>
      </c>
      <c r="G276" s="28">
        <f t="shared" si="30"/>
        <v>58866.76999999999</v>
      </c>
    </row>
    <row r="277" spans="1:7" x14ac:dyDescent="0.35">
      <c r="A277" s="26">
        <f t="shared" si="25"/>
        <v>267</v>
      </c>
      <c r="B277" s="33">
        <f t="shared" si="26"/>
        <v>58866.76999999999</v>
      </c>
      <c r="C277" s="21"/>
      <c r="D277" s="27">
        <f t="shared" si="27"/>
        <v>772.19</v>
      </c>
      <c r="E277" s="29">
        <f t="shared" si="28"/>
        <v>269.81</v>
      </c>
      <c r="F277" s="31">
        <f t="shared" si="29"/>
        <v>502.38000000000005</v>
      </c>
      <c r="G277" s="28">
        <f t="shared" si="30"/>
        <v>58364.389999999992</v>
      </c>
    </row>
    <row r="278" spans="1:7" x14ac:dyDescent="0.35">
      <c r="A278" s="26">
        <f t="shared" si="25"/>
        <v>268</v>
      </c>
      <c r="B278" s="33">
        <f t="shared" si="26"/>
        <v>58364.389999999992</v>
      </c>
      <c r="C278" s="21"/>
      <c r="D278" s="27">
        <f t="shared" si="27"/>
        <v>772.19</v>
      </c>
      <c r="E278" s="29">
        <f t="shared" si="28"/>
        <v>267.5</v>
      </c>
      <c r="F278" s="31">
        <f t="shared" si="29"/>
        <v>504.69000000000005</v>
      </c>
      <c r="G278" s="28">
        <f t="shared" si="30"/>
        <v>57859.69999999999</v>
      </c>
    </row>
    <row r="279" spans="1:7" x14ac:dyDescent="0.35">
      <c r="A279" s="26">
        <f t="shared" si="25"/>
        <v>269</v>
      </c>
      <c r="B279" s="33">
        <f t="shared" si="26"/>
        <v>57859.69999999999</v>
      </c>
      <c r="C279" s="21"/>
      <c r="D279" s="27">
        <f t="shared" si="27"/>
        <v>772.19</v>
      </c>
      <c r="E279" s="29">
        <f t="shared" si="28"/>
        <v>265.19</v>
      </c>
      <c r="F279" s="31">
        <f t="shared" si="29"/>
        <v>507.00000000000006</v>
      </c>
      <c r="G279" s="28">
        <f t="shared" si="30"/>
        <v>57352.69999999999</v>
      </c>
    </row>
    <row r="280" spans="1:7" x14ac:dyDescent="0.35">
      <c r="A280" s="26">
        <f t="shared" si="25"/>
        <v>270</v>
      </c>
      <c r="B280" s="33">
        <f t="shared" si="26"/>
        <v>57352.69999999999</v>
      </c>
      <c r="C280" s="21"/>
      <c r="D280" s="27">
        <f t="shared" si="27"/>
        <v>772.19</v>
      </c>
      <c r="E280" s="29">
        <f t="shared" si="28"/>
        <v>262.87</v>
      </c>
      <c r="F280" s="31">
        <f t="shared" si="29"/>
        <v>509.32000000000005</v>
      </c>
      <c r="G280" s="28">
        <f t="shared" si="30"/>
        <v>56843.37999999999</v>
      </c>
    </row>
    <row r="281" spans="1:7" x14ac:dyDescent="0.35">
      <c r="A281" s="26">
        <f t="shared" si="25"/>
        <v>271</v>
      </c>
      <c r="B281" s="33">
        <f t="shared" si="26"/>
        <v>56843.37999999999</v>
      </c>
      <c r="C281" s="21"/>
      <c r="D281" s="27">
        <f t="shared" si="27"/>
        <v>772.19</v>
      </c>
      <c r="E281" s="29">
        <f t="shared" si="28"/>
        <v>260.52999999999997</v>
      </c>
      <c r="F281" s="31">
        <f t="shared" si="29"/>
        <v>511.66000000000008</v>
      </c>
      <c r="G281" s="28">
        <f t="shared" si="30"/>
        <v>56331.719999999987</v>
      </c>
    </row>
    <row r="282" spans="1:7" x14ac:dyDescent="0.35">
      <c r="A282" s="26">
        <f t="shared" si="25"/>
        <v>272</v>
      </c>
      <c r="B282" s="33">
        <f t="shared" si="26"/>
        <v>56331.719999999987</v>
      </c>
      <c r="C282" s="21"/>
      <c r="D282" s="27">
        <f t="shared" si="27"/>
        <v>772.19</v>
      </c>
      <c r="E282" s="29">
        <f t="shared" si="28"/>
        <v>258.19</v>
      </c>
      <c r="F282" s="31">
        <f t="shared" si="29"/>
        <v>514</v>
      </c>
      <c r="G282" s="28">
        <f t="shared" si="30"/>
        <v>55817.719999999987</v>
      </c>
    </row>
    <row r="283" spans="1:7" x14ac:dyDescent="0.35">
      <c r="A283" s="26">
        <f t="shared" si="25"/>
        <v>273</v>
      </c>
      <c r="B283" s="33">
        <f t="shared" si="26"/>
        <v>55817.719999999987</v>
      </c>
      <c r="C283" s="21"/>
      <c r="D283" s="27">
        <f t="shared" si="27"/>
        <v>772.19</v>
      </c>
      <c r="E283" s="29">
        <f t="shared" si="28"/>
        <v>255.83</v>
      </c>
      <c r="F283" s="31">
        <f t="shared" si="29"/>
        <v>516.36</v>
      </c>
      <c r="G283" s="28">
        <f t="shared" si="30"/>
        <v>55301.359999999986</v>
      </c>
    </row>
    <row r="284" spans="1:7" x14ac:dyDescent="0.35">
      <c r="A284" s="26">
        <f t="shared" si="25"/>
        <v>274</v>
      </c>
      <c r="B284" s="33">
        <f t="shared" si="26"/>
        <v>55301.359999999986</v>
      </c>
      <c r="C284" s="21"/>
      <c r="D284" s="27">
        <f t="shared" si="27"/>
        <v>772.19</v>
      </c>
      <c r="E284" s="29">
        <f t="shared" si="28"/>
        <v>253.46</v>
      </c>
      <c r="F284" s="31">
        <f t="shared" si="29"/>
        <v>518.73</v>
      </c>
      <c r="G284" s="28">
        <f t="shared" si="30"/>
        <v>54782.629999999983</v>
      </c>
    </row>
    <row r="285" spans="1:7" x14ac:dyDescent="0.35">
      <c r="A285" s="26">
        <f t="shared" si="25"/>
        <v>275</v>
      </c>
      <c r="B285" s="33">
        <f t="shared" si="26"/>
        <v>54782.629999999983</v>
      </c>
      <c r="C285" s="21"/>
      <c r="D285" s="27">
        <f t="shared" si="27"/>
        <v>772.19</v>
      </c>
      <c r="E285" s="29">
        <f t="shared" si="28"/>
        <v>251.09</v>
      </c>
      <c r="F285" s="31">
        <f t="shared" si="29"/>
        <v>521.1</v>
      </c>
      <c r="G285" s="28">
        <f t="shared" si="30"/>
        <v>54261.529999999984</v>
      </c>
    </row>
    <row r="286" spans="1:7" x14ac:dyDescent="0.35">
      <c r="A286" s="26">
        <f t="shared" si="25"/>
        <v>276</v>
      </c>
      <c r="B286" s="33">
        <f t="shared" si="26"/>
        <v>54261.529999999984</v>
      </c>
      <c r="C286" s="21"/>
      <c r="D286" s="27">
        <f t="shared" si="27"/>
        <v>772.19</v>
      </c>
      <c r="E286" s="29">
        <f t="shared" si="28"/>
        <v>248.7</v>
      </c>
      <c r="F286" s="31">
        <f t="shared" si="29"/>
        <v>523.49</v>
      </c>
      <c r="G286" s="28">
        <f t="shared" si="30"/>
        <v>53738.039999999986</v>
      </c>
    </row>
    <row r="287" spans="1:7" x14ac:dyDescent="0.35">
      <c r="A287" s="26">
        <f t="shared" si="25"/>
        <v>277</v>
      </c>
      <c r="B287" s="33">
        <f t="shared" si="26"/>
        <v>53738.039999999986</v>
      </c>
      <c r="C287" s="21"/>
      <c r="D287" s="27">
        <f t="shared" si="27"/>
        <v>772.19</v>
      </c>
      <c r="E287" s="29">
        <f t="shared" si="28"/>
        <v>246.3</v>
      </c>
      <c r="F287" s="31">
        <f t="shared" si="29"/>
        <v>525.8900000000001</v>
      </c>
      <c r="G287" s="28">
        <f t="shared" si="30"/>
        <v>53212.149999999987</v>
      </c>
    </row>
    <row r="288" spans="1:7" x14ac:dyDescent="0.35">
      <c r="A288" s="26">
        <f t="shared" si="25"/>
        <v>278</v>
      </c>
      <c r="B288" s="33">
        <f t="shared" si="26"/>
        <v>53212.149999999987</v>
      </c>
      <c r="C288" s="21"/>
      <c r="D288" s="27">
        <f t="shared" si="27"/>
        <v>772.19</v>
      </c>
      <c r="E288" s="29">
        <f t="shared" si="28"/>
        <v>243.89</v>
      </c>
      <c r="F288" s="31">
        <f t="shared" si="29"/>
        <v>528.30000000000007</v>
      </c>
      <c r="G288" s="28">
        <f t="shared" si="30"/>
        <v>52683.849999999984</v>
      </c>
    </row>
    <row r="289" spans="1:7" x14ac:dyDescent="0.35">
      <c r="A289" s="26">
        <f t="shared" si="25"/>
        <v>279</v>
      </c>
      <c r="B289" s="33">
        <f t="shared" si="26"/>
        <v>52683.849999999984</v>
      </c>
      <c r="C289" s="21"/>
      <c r="D289" s="27">
        <f t="shared" si="27"/>
        <v>772.19</v>
      </c>
      <c r="E289" s="29">
        <f t="shared" si="28"/>
        <v>241.47</v>
      </c>
      <c r="F289" s="31">
        <f t="shared" si="29"/>
        <v>530.72</v>
      </c>
      <c r="G289" s="28">
        <f t="shared" si="30"/>
        <v>52153.129999999983</v>
      </c>
    </row>
    <row r="290" spans="1:7" x14ac:dyDescent="0.35">
      <c r="A290" s="26">
        <f t="shared" si="25"/>
        <v>280</v>
      </c>
      <c r="B290" s="33">
        <f t="shared" si="26"/>
        <v>52153.129999999983</v>
      </c>
      <c r="C290" s="21"/>
      <c r="D290" s="27">
        <f t="shared" si="27"/>
        <v>772.19</v>
      </c>
      <c r="E290" s="29">
        <f t="shared" si="28"/>
        <v>239.04</v>
      </c>
      <c r="F290" s="31">
        <f t="shared" si="29"/>
        <v>533.15000000000009</v>
      </c>
      <c r="G290" s="28">
        <f t="shared" si="30"/>
        <v>51619.979999999981</v>
      </c>
    </row>
    <row r="291" spans="1:7" x14ac:dyDescent="0.35">
      <c r="A291" s="26">
        <f t="shared" si="25"/>
        <v>281</v>
      </c>
      <c r="B291" s="33">
        <f t="shared" si="26"/>
        <v>51619.979999999981</v>
      </c>
      <c r="C291" s="21"/>
      <c r="D291" s="27">
        <f t="shared" si="27"/>
        <v>772.19</v>
      </c>
      <c r="E291" s="29">
        <f t="shared" si="28"/>
        <v>236.59</v>
      </c>
      <c r="F291" s="31">
        <f t="shared" si="29"/>
        <v>535.6</v>
      </c>
      <c r="G291" s="28">
        <f t="shared" si="30"/>
        <v>51084.379999999983</v>
      </c>
    </row>
    <row r="292" spans="1:7" x14ac:dyDescent="0.35">
      <c r="A292" s="26">
        <f t="shared" si="25"/>
        <v>282</v>
      </c>
      <c r="B292" s="33">
        <f t="shared" si="26"/>
        <v>51084.379999999983</v>
      </c>
      <c r="C292" s="21"/>
      <c r="D292" s="27">
        <f t="shared" si="27"/>
        <v>772.19</v>
      </c>
      <c r="E292" s="29">
        <f t="shared" si="28"/>
        <v>234.14</v>
      </c>
      <c r="F292" s="31">
        <f t="shared" si="29"/>
        <v>538.05000000000007</v>
      </c>
      <c r="G292" s="28">
        <f t="shared" si="30"/>
        <v>50546.32999999998</v>
      </c>
    </row>
    <row r="293" spans="1:7" x14ac:dyDescent="0.35">
      <c r="A293" s="26">
        <f t="shared" si="25"/>
        <v>283</v>
      </c>
      <c r="B293" s="33">
        <f t="shared" si="26"/>
        <v>50546.32999999998</v>
      </c>
      <c r="C293" s="21"/>
      <c r="D293" s="27">
        <f t="shared" si="27"/>
        <v>772.19</v>
      </c>
      <c r="E293" s="29">
        <f t="shared" si="28"/>
        <v>231.67</v>
      </c>
      <c r="F293" s="31">
        <f t="shared" si="29"/>
        <v>540.5200000000001</v>
      </c>
      <c r="G293" s="28">
        <f t="shared" si="30"/>
        <v>50005.809999999983</v>
      </c>
    </row>
    <row r="294" spans="1:7" x14ac:dyDescent="0.35">
      <c r="A294" s="26">
        <f t="shared" si="25"/>
        <v>284</v>
      </c>
      <c r="B294" s="33">
        <f t="shared" si="26"/>
        <v>50005.809999999983</v>
      </c>
      <c r="C294" s="21"/>
      <c r="D294" s="27">
        <f t="shared" si="27"/>
        <v>772.19</v>
      </c>
      <c r="E294" s="29">
        <f t="shared" si="28"/>
        <v>229.19</v>
      </c>
      <c r="F294" s="31">
        <f t="shared" si="29"/>
        <v>543</v>
      </c>
      <c r="G294" s="28">
        <f t="shared" si="30"/>
        <v>49462.809999999983</v>
      </c>
    </row>
    <row r="295" spans="1:7" x14ac:dyDescent="0.35">
      <c r="A295" s="26">
        <f t="shared" si="25"/>
        <v>285</v>
      </c>
      <c r="B295" s="33">
        <f t="shared" si="26"/>
        <v>49462.809999999983</v>
      </c>
      <c r="C295" s="21"/>
      <c r="D295" s="27">
        <f t="shared" si="27"/>
        <v>772.19</v>
      </c>
      <c r="E295" s="29">
        <f t="shared" si="28"/>
        <v>226.7</v>
      </c>
      <c r="F295" s="31">
        <f t="shared" si="29"/>
        <v>545.49</v>
      </c>
      <c r="G295" s="28">
        <f t="shared" si="30"/>
        <v>48917.319999999985</v>
      </c>
    </row>
    <row r="296" spans="1:7" x14ac:dyDescent="0.35">
      <c r="A296" s="26">
        <f t="shared" si="25"/>
        <v>286</v>
      </c>
      <c r="B296" s="33">
        <f t="shared" si="26"/>
        <v>48917.319999999985</v>
      </c>
      <c r="C296" s="21"/>
      <c r="D296" s="27">
        <f t="shared" si="27"/>
        <v>772.19</v>
      </c>
      <c r="E296" s="29">
        <f t="shared" si="28"/>
        <v>224.2</v>
      </c>
      <c r="F296" s="31">
        <f t="shared" si="29"/>
        <v>547.99</v>
      </c>
      <c r="G296" s="28">
        <f t="shared" si="30"/>
        <v>48369.329999999987</v>
      </c>
    </row>
    <row r="297" spans="1:7" x14ac:dyDescent="0.35">
      <c r="A297" s="26">
        <f t="shared" si="25"/>
        <v>287</v>
      </c>
      <c r="B297" s="33">
        <f t="shared" si="26"/>
        <v>48369.329999999987</v>
      </c>
      <c r="C297" s="21"/>
      <c r="D297" s="27">
        <f t="shared" si="27"/>
        <v>772.19</v>
      </c>
      <c r="E297" s="29">
        <f t="shared" si="28"/>
        <v>221.69</v>
      </c>
      <c r="F297" s="31">
        <f t="shared" si="29"/>
        <v>550.5</v>
      </c>
      <c r="G297" s="28">
        <f t="shared" si="30"/>
        <v>47818.829999999987</v>
      </c>
    </row>
    <row r="298" spans="1:7" x14ac:dyDescent="0.35">
      <c r="A298" s="26">
        <f t="shared" si="25"/>
        <v>288</v>
      </c>
      <c r="B298" s="33">
        <f t="shared" si="26"/>
        <v>47818.829999999987</v>
      </c>
      <c r="C298" s="21"/>
      <c r="D298" s="27">
        <f t="shared" si="27"/>
        <v>772.19</v>
      </c>
      <c r="E298" s="29">
        <f t="shared" si="28"/>
        <v>219.17</v>
      </c>
      <c r="F298" s="31">
        <f t="shared" si="29"/>
        <v>553.0200000000001</v>
      </c>
      <c r="G298" s="28">
        <f t="shared" si="30"/>
        <v>47265.80999999999</v>
      </c>
    </row>
    <row r="299" spans="1:7" x14ac:dyDescent="0.35">
      <c r="A299" s="26">
        <f t="shared" si="25"/>
        <v>289</v>
      </c>
      <c r="B299" s="33">
        <f t="shared" si="26"/>
        <v>47265.80999999999</v>
      </c>
      <c r="C299" s="21"/>
      <c r="D299" s="27">
        <f t="shared" si="27"/>
        <v>772.19</v>
      </c>
      <c r="E299" s="29">
        <f t="shared" si="28"/>
        <v>216.63</v>
      </c>
      <c r="F299" s="31">
        <f t="shared" si="29"/>
        <v>555.56000000000006</v>
      </c>
      <c r="G299" s="28">
        <f t="shared" si="30"/>
        <v>46710.249999999993</v>
      </c>
    </row>
    <row r="300" spans="1:7" x14ac:dyDescent="0.35">
      <c r="A300" s="26">
        <f t="shared" si="25"/>
        <v>290</v>
      </c>
      <c r="B300" s="33">
        <f t="shared" si="26"/>
        <v>46710.249999999993</v>
      </c>
      <c r="C300" s="21"/>
      <c r="D300" s="27">
        <f t="shared" si="27"/>
        <v>772.19</v>
      </c>
      <c r="E300" s="29">
        <f t="shared" si="28"/>
        <v>214.09</v>
      </c>
      <c r="F300" s="31">
        <f t="shared" si="29"/>
        <v>558.1</v>
      </c>
      <c r="G300" s="28">
        <f t="shared" si="30"/>
        <v>46152.149999999994</v>
      </c>
    </row>
    <row r="301" spans="1:7" x14ac:dyDescent="0.35">
      <c r="A301" s="26">
        <f t="shared" si="25"/>
        <v>291</v>
      </c>
      <c r="B301" s="33">
        <f t="shared" si="26"/>
        <v>46152.149999999994</v>
      </c>
      <c r="C301" s="21"/>
      <c r="D301" s="27">
        <f t="shared" si="27"/>
        <v>772.19</v>
      </c>
      <c r="E301" s="29">
        <f t="shared" si="28"/>
        <v>211.53</v>
      </c>
      <c r="F301" s="31">
        <f t="shared" si="29"/>
        <v>560.66000000000008</v>
      </c>
      <c r="G301" s="28">
        <f t="shared" si="30"/>
        <v>45591.489999999991</v>
      </c>
    </row>
    <row r="302" spans="1:7" x14ac:dyDescent="0.35">
      <c r="A302" s="26">
        <f t="shared" si="25"/>
        <v>292</v>
      </c>
      <c r="B302" s="33">
        <f t="shared" si="26"/>
        <v>45591.489999999991</v>
      </c>
      <c r="C302" s="21"/>
      <c r="D302" s="27">
        <f t="shared" si="27"/>
        <v>772.19</v>
      </c>
      <c r="E302" s="29">
        <f t="shared" si="28"/>
        <v>208.96</v>
      </c>
      <c r="F302" s="31">
        <f t="shared" si="29"/>
        <v>563.23</v>
      </c>
      <c r="G302" s="28">
        <f t="shared" si="30"/>
        <v>45028.259999999987</v>
      </c>
    </row>
    <row r="303" spans="1:7" x14ac:dyDescent="0.35">
      <c r="A303" s="26">
        <f t="shared" si="25"/>
        <v>293</v>
      </c>
      <c r="B303" s="33">
        <f t="shared" si="26"/>
        <v>45028.259999999987</v>
      </c>
      <c r="C303" s="21"/>
      <c r="D303" s="27">
        <f t="shared" si="27"/>
        <v>772.19</v>
      </c>
      <c r="E303" s="29">
        <f t="shared" si="28"/>
        <v>206.38</v>
      </c>
      <c r="F303" s="31">
        <f t="shared" si="29"/>
        <v>565.81000000000006</v>
      </c>
      <c r="G303" s="28">
        <f t="shared" si="30"/>
        <v>44462.44999999999</v>
      </c>
    </row>
    <row r="304" spans="1:7" x14ac:dyDescent="0.35">
      <c r="A304" s="26">
        <f t="shared" si="25"/>
        <v>294</v>
      </c>
      <c r="B304" s="33">
        <f t="shared" si="26"/>
        <v>44462.44999999999</v>
      </c>
      <c r="C304" s="21"/>
      <c r="D304" s="27">
        <f t="shared" si="27"/>
        <v>772.19</v>
      </c>
      <c r="E304" s="29">
        <f t="shared" si="28"/>
        <v>203.79</v>
      </c>
      <c r="F304" s="31">
        <f t="shared" si="29"/>
        <v>568.40000000000009</v>
      </c>
      <c r="G304" s="28">
        <f t="shared" si="30"/>
        <v>43894.049999999988</v>
      </c>
    </row>
    <row r="305" spans="1:7" x14ac:dyDescent="0.35">
      <c r="A305" s="26">
        <f t="shared" si="25"/>
        <v>295</v>
      </c>
      <c r="B305" s="33">
        <f t="shared" si="26"/>
        <v>43894.049999999988</v>
      </c>
      <c r="C305" s="21"/>
      <c r="D305" s="27">
        <f t="shared" si="27"/>
        <v>772.19</v>
      </c>
      <c r="E305" s="29">
        <f t="shared" si="28"/>
        <v>201.18</v>
      </c>
      <c r="F305" s="31">
        <f t="shared" si="29"/>
        <v>571.01</v>
      </c>
      <c r="G305" s="28">
        <f t="shared" si="30"/>
        <v>43323.039999999986</v>
      </c>
    </row>
    <row r="306" spans="1:7" x14ac:dyDescent="0.35">
      <c r="A306" s="26">
        <f t="shared" si="25"/>
        <v>296</v>
      </c>
      <c r="B306" s="33">
        <f t="shared" si="26"/>
        <v>43323.039999999986</v>
      </c>
      <c r="C306" s="21"/>
      <c r="D306" s="27">
        <f t="shared" si="27"/>
        <v>772.19</v>
      </c>
      <c r="E306" s="29">
        <f t="shared" si="28"/>
        <v>198.56</v>
      </c>
      <c r="F306" s="31">
        <f t="shared" si="29"/>
        <v>573.63000000000011</v>
      </c>
      <c r="G306" s="28">
        <f t="shared" si="30"/>
        <v>42749.409999999989</v>
      </c>
    </row>
    <row r="307" spans="1:7" x14ac:dyDescent="0.35">
      <c r="A307" s="26">
        <f t="shared" si="25"/>
        <v>297</v>
      </c>
      <c r="B307" s="33">
        <f t="shared" si="26"/>
        <v>42749.409999999989</v>
      </c>
      <c r="C307" s="21"/>
      <c r="D307" s="27">
        <f t="shared" si="27"/>
        <v>772.19</v>
      </c>
      <c r="E307" s="29">
        <f t="shared" si="28"/>
        <v>195.93</v>
      </c>
      <c r="F307" s="31">
        <f t="shared" si="29"/>
        <v>576.26</v>
      </c>
      <c r="G307" s="28">
        <f t="shared" si="30"/>
        <v>42173.149999999987</v>
      </c>
    </row>
    <row r="308" spans="1:7" x14ac:dyDescent="0.35">
      <c r="A308" s="26">
        <f t="shared" si="25"/>
        <v>298</v>
      </c>
      <c r="B308" s="33">
        <f t="shared" si="26"/>
        <v>42173.149999999987</v>
      </c>
      <c r="C308" s="21"/>
      <c r="D308" s="27">
        <f t="shared" si="27"/>
        <v>772.19</v>
      </c>
      <c r="E308" s="29">
        <f t="shared" si="28"/>
        <v>193.29</v>
      </c>
      <c r="F308" s="31">
        <f t="shared" si="29"/>
        <v>578.90000000000009</v>
      </c>
      <c r="G308" s="28">
        <f t="shared" si="30"/>
        <v>41594.249999999985</v>
      </c>
    </row>
    <row r="309" spans="1:7" x14ac:dyDescent="0.35">
      <c r="A309" s="26">
        <f t="shared" si="25"/>
        <v>299</v>
      </c>
      <c r="B309" s="33">
        <f t="shared" si="26"/>
        <v>41594.249999999985</v>
      </c>
      <c r="C309" s="21"/>
      <c r="D309" s="27">
        <f t="shared" si="27"/>
        <v>772.19</v>
      </c>
      <c r="E309" s="29">
        <f t="shared" si="28"/>
        <v>190.64</v>
      </c>
      <c r="F309" s="31">
        <f t="shared" si="29"/>
        <v>581.55000000000007</v>
      </c>
      <c r="G309" s="28">
        <f t="shared" si="30"/>
        <v>41012.699999999983</v>
      </c>
    </row>
    <row r="310" spans="1:7" x14ac:dyDescent="0.35">
      <c r="A310" s="26">
        <f t="shared" si="25"/>
        <v>300</v>
      </c>
      <c r="B310" s="33">
        <f t="shared" si="26"/>
        <v>41012.699999999983</v>
      </c>
      <c r="C310" s="21"/>
      <c r="D310" s="27">
        <f t="shared" si="27"/>
        <v>772.19</v>
      </c>
      <c r="E310" s="29">
        <f t="shared" si="28"/>
        <v>187.97</v>
      </c>
      <c r="F310" s="31">
        <f t="shared" si="29"/>
        <v>584.22</v>
      </c>
      <c r="G310" s="28">
        <f t="shared" si="30"/>
        <v>40428.479999999981</v>
      </c>
    </row>
    <row r="311" spans="1:7" x14ac:dyDescent="0.35">
      <c r="A311" s="26">
        <f t="shared" si="25"/>
        <v>301</v>
      </c>
      <c r="B311" s="33">
        <f t="shared" si="26"/>
        <v>40428.479999999981</v>
      </c>
      <c r="C311" s="21"/>
      <c r="D311" s="27">
        <f t="shared" si="27"/>
        <v>772.19</v>
      </c>
      <c r="E311" s="29">
        <f t="shared" si="28"/>
        <v>185.3</v>
      </c>
      <c r="F311" s="31">
        <f t="shared" si="29"/>
        <v>586.8900000000001</v>
      </c>
      <c r="G311" s="28">
        <f t="shared" si="30"/>
        <v>39841.589999999982</v>
      </c>
    </row>
    <row r="312" spans="1:7" x14ac:dyDescent="0.35">
      <c r="A312" s="26">
        <f t="shared" si="25"/>
        <v>302</v>
      </c>
      <c r="B312" s="33">
        <f t="shared" si="26"/>
        <v>39841.589999999982</v>
      </c>
      <c r="C312" s="21"/>
      <c r="D312" s="27">
        <f t="shared" si="27"/>
        <v>772.19</v>
      </c>
      <c r="E312" s="29">
        <f t="shared" si="28"/>
        <v>182.61</v>
      </c>
      <c r="F312" s="31">
        <f t="shared" si="29"/>
        <v>589.58000000000004</v>
      </c>
      <c r="G312" s="28">
        <f t="shared" si="30"/>
        <v>39252.00999999998</v>
      </c>
    </row>
    <row r="313" spans="1:7" x14ac:dyDescent="0.35">
      <c r="A313" s="26">
        <f t="shared" si="25"/>
        <v>303</v>
      </c>
      <c r="B313" s="33">
        <f t="shared" si="26"/>
        <v>39252.00999999998</v>
      </c>
      <c r="C313" s="21"/>
      <c r="D313" s="27">
        <f t="shared" si="27"/>
        <v>772.19</v>
      </c>
      <c r="E313" s="29">
        <f t="shared" si="28"/>
        <v>179.91</v>
      </c>
      <c r="F313" s="31">
        <f t="shared" si="29"/>
        <v>592.28000000000009</v>
      </c>
      <c r="G313" s="28">
        <f t="shared" si="30"/>
        <v>38659.729999999981</v>
      </c>
    </row>
    <row r="314" spans="1:7" x14ac:dyDescent="0.35">
      <c r="A314" s="26">
        <f t="shared" si="25"/>
        <v>304</v>
      </c>
      <c r="B314" s="33">
        <f t="shared" si="26"/>
        <v>38659.729999999981</v>
      </c>
      <c r="C314" s="21"/>
      <c r="D314" s="27">
        <f t="shared" si="27"/>
        <v>772.19</v>
      </c>
      <c r="E314" s="29">
        <f t="shared" si="28"/>
        <v>177.19</v>
      </c>
      <c r="F314" s="31">
        <f t="shared" si="29"/>
        <v>595</v>
      </c>
      <c r="G314" s="28">
        <f t="shared" si="30"/>
        <v>38064.729999999981</v>
      </c>
    </row>
    <row r="315" spans="1:7" x14ac:dyDescent="0.35">
      <c r="A315" s="26">
        <f t="shared" si="25"/>
        <v>305</v>
      </c>
      <c r="B315" s="33">
        <f t="shared" si="26"/>
        <v>38064.729999999981</v>
      </c>
      <c r="C315" s="21"/>
      <c r="D315" s="27">
        <f t="shared" si="27"/>
        <v>772.19</v>
      </c>
      <c r="E315" s="29">
        <f t="shared" si="28"/>
        <v>174.46</v>
      </c>
      <c r="F315" s="31">
        <f t="shared" si="29"/>
        <v>597.73</v>
      </c>
      <c r="G315" s="28">
        <f t="shared" si="30"/>
        <v>37466.999999999978</v>
      </c>
    </row>
    <row r="316" spans="1:7" x14ac:dyDescent="0.35">
      <c r="A316" s="26">
        <f t="shared" si="25"/>
        <v>306</v>
      </c>
      <c r="B316" s="33">
        <f t="shared" si="26"/>
        <v>37466.999999999978</v>
      </c>
      <c r="C316" s="21"/>
      <c r="D316" s="27">
        <f t="shared" si="27"/>
        <v>772.19</v>
      </c>
      <c r="E316" s="29">
        <f t="shared" si="28"/>
        <v>171.72</v>
      </c>
      <c r="F316" s="31">
        <f t="shared" si="29"/>
        <v>600.47</v>
      </c>
      <c r="G316" s="28">
        <f t="shared" si="30"/>
        <v>36866.529999999977</v>
      </c>
    </row>
    <row r="317" spans="1:7" x14ac:dyDescent="0.35">
      <c r="A317" s="26">
        <f t="shared" si="25"/>
        <v>307</v>
      </c>
      <c r="B317" s="33">
        <f t="shared" si="26"/>
        <v>36866.529999999977</v>
      </c>
      <c r="C317" s="21"/>
      <c r="D317" s="27">
        <f t="shared" si="27"/>
        <v>772.19</v>
      </c>
      <c r="E317" s="29">
        <f t="shared" si="28"/>
        <v>168.97</v>
      </c>
      <c r="F317" s="31">
        <f t="shared" si="29"/>
        <v>603.22</v>
      </c>
      <c r="G317" s="28">
        <f t="shared" si="30"/>
        <v>36263.309999999976</v>
      </c>
    </row>
    <row r="318" spans="1:7" x14ac:dyDescent="0.35">
      <c r="A318" s="26">
        <f t="shared" si="25"/>
        <v>308</v>
      </c>
      <c r="B318" s="33">
        <f t="shared" si="26"/>
        <v>36263.309999999976</v>
      </c>
      <c r="C318" s="21"/>
      <c r="D318" s="27">
        <f t="shared" si="27"/>
        <v>772.19</v>
      </c>
      <c r="E318" s="29">
        <f t="shared" si="28"/>
        <v>166.21</v>
      </c>
      <c r="F318" s="31">
        <f t="shared" si="29"/>
        <v>605.98</v>
      </c>
      <c r="G318" s="28">
        <f t="shared" si="30"/>
        <v>35657.329999999973</v>
      </c>
    </row>
    <row r="319" spans="1:7" x14ac:dyDescent="0.35">
      <c r="A319" s="26">
        <f t="shared" si="25"/>
        <v>309</v>
      </c>
      <c r="B319" s="33">
        <f t="shared" si="26"/>
        <v>35657.329999999973</v>
      </c>
      <c r="C319" s="21"/>
      <c r="D319" s="27">
        <f t="shared" si="27"/>
        <v>772.19</v>
      </c>
      <c r="E319" s="29">
        <f t="shared" si="28"/>
        <v>163.43</v>
      </c>
      <c r="F319" s="31">
        <f t="shared" si="29"/>
        <v>608.76</v>
      </c>
      <c r="G319" s="28">
        <f t="shared" si="30"/>
        <v>35048.569999999971</v>
      </c>
    </row>
    <row r="320" spans="1:7" x14ac:dyDescent="0.35">
      <c r="A320" s="26">
        <f t="shared" si="25"/>
        <v>310</v>
      </c>
      <c r="B320" s="33">
        <f t="shared" si="26"/>
        <v>35048.569999999971</v>
      </c>
      <c r="C320" s="21"/>
      <c r="D320" s="27">
        <f t="shared" si="27"/>
        <v>772.19</v>
      </c>
      <c r="E320" s="29">
        <f t="shared" si="28"/>
        <v>160.63999999999999</v>
      </c>
      <c r="F320" s="31">
        <f t="shared" si="29"/>
        <v>611.55000000000007</v>
      </c>
      <c r="G320" s="28">
        <f t="shared" si="30"/>
        <v>34437.019999999968</v>
      </c>
    </row>
    <row r="321" spans="1:7" x14ac:dyDescent="0.35">
      <c r="A321" s="26">
        <f t="shared" si="25"/>
        <v>311</v>
      </c>
      <c r="B321" s="33">
        <f t="shared" si="26"/>
        <v>34437.019999999968</v>
      </c>
      <c r="C321" s="21"/>
      <c r="D321" s="27">
        <f t="shared" si="27"/>
        <v>772.19</v>
      </c>
      <c r="E321" s="29">
        <f t="shared" si="28"/>
        <v>157.84</v>
      </c>
      <c r="F321" s="31">
        <f t="shared" si="29"/>
        <v>614.35</v>
      </c>
      <c r="G321" s="28">
        <f t="shared" si="30"/>
        <v>33822.669999999969</v>
      </c>
    </row>
    <row r="322" spans="1:7" x14ac:dyDescent="0.35">
      <c r="A322" s="26">
        <f t="shared" si="25"/>
        <v>312</v>
      </c>
      <c r="B322" s="33">
        <f t="shared" si="26"/>
        <v>33822.669999999969</v>
      </c>
      <c r="C322" s="21"/>
      <c r="D322" s="27">
        <f t="shared" si="27"/>
        <v>772.19</v>
      </c>
      <c r="E322" s="29">
        <f t="shared" si="28"/>
        <v>155.02000000000001</v>
      </c>
      <c r="F322" s="31">
        <f t="shared" si="29"/>
        <v>617.17000000000007</v>
      </c>
      <c r="G322" s="28">
        <f t="shared" si="30"/>
        <v>33205.499999999971</v>
      </c>
    </row>
    <row r="323" spans="1:7" x14ac:dyDescent="0.35">
      <c r="A323" s="26">
        <f t="shared" si="25"/>
        <v>313</v>
      </c>
      <c r="B323" s="33">
        <f t="shared" si="26"/>
        <v>33205.499999999971</v>
      </c>
      <c r="C323" s="21"/>
      <c r="D323" s="27">
        <f t="shared" si="27"/>
        <v>772.19</v>
      </c>
      <c r="E323" s="29">
        <f t="shared" si="28"/>
        <v>152.19</v>
      </c>
      <c r="F323" s="31">
        <f t="shared" si="29"/>
        <v>620</v>
      </c>
      <c r="G323" s="28">
        <f t="shared" si="30"/>
        <v>32585.499999999971</v>
      </c>
    </row>
    <row r="324" spans="1:7" x14ac:dyDescent="0.35">
      <c r="A324" s="26">
        <f t="shared" si="25"/>
        <v>314</v>
      </c>
      <c r="B324" s="33">
        <f t="shared" si="26"/>
        <v>32585.499999999971</v>
      </c>
      <c r="C324" s="21"/>
      <c r="D324" s="27">
        <f t="shared" si="27"/>
        <v>772.19</v>
      </c>
      <c r="E324" s="29">
        <f t="shared" si="28"/>
        <v>149.35</v>
      </c>
      <c r="F324" s="31">
        <f t="shared" si="29"/>
        <v>622.84</v>
      </c>
      <c r="G324" s="28">
        <f t="shared" si="30"/>
        <v>31962.659999999971</v>
      </c>
    </row>
    <row r="325" spans="1:7" x14ac:dyDescent="0.35">
      <c r="A325" s="26">
        <f t="shared" si="25"/>
        <v>315</v>
      </c>
      <c r="B325" s="33">
        <f t="shared" si="26"/>
        <v>31962.659999999971</v>
      </c>
      <c r="C325" s="21"/>
      <c r="D325" s="27">
        <f t="shared" si="27"/>
        <v>772.19</v>
      </c>
      <c r="E325" s="29">
        <f t="shared" si="28"/>
        <v>146.5</v>
      </c>
      <c r="F325" s="31">
        <f t="shared" si="29"/>
        <v>625.69000000000005</v>
      </c>
      <c r="G325" s="28">
        <f t="shared" si="30"/>
        <v>31336.969999999972</v>
      </c>
    </row>
    <row r="326" spans="1:7" x14ac:dyDescent="0.35">
      <c r="A326" s="26">
        <f t="shared" si="25"/>
        <v>316</v>
      </c>
      <c r="B326" s="33">
        <f t="shared" si="26"/>
        <v>31336.969999999972</v>
      </c>
      <c r="C326" s="21"/>
      <c r="D326" s="27">
        <f t="shared" si="27"/>
        <v>772.19</v>
      </c>
      <c r="E326" s="29">
        <f t="shared" si="28"/>
        <v>143.63</v>
      </c>
      <c r="F326" s="31">
        <f t="shared" si="29"/>
        <v>628.56000000000006</v>
      </c>
      <c r="G326" s="28">
        <f t="shared" si="30"/>
        <v>30708.409999999971</v>
      </c>
    </row>
    <row r="327" spans="1:7" x14ac:dyDescent="0.35">
      <c r="A327" s="26">
        <f t="shared" si="25"/>
        <v>317</v>
      </c>
      <c r="B327" s="33">
        <f t="shared" si="26"/>
        <v>30708.409999999971</v>
      </c>
      <c r="C327" s="21"/>
      <c r="D327" s="27">
        <f t="shared" si="27"/>
        <v>772.19</v>
      </c>
      <c r="E327" s="29">
        <f t="shared" si="28"/>
        <v>140.75</v>
      </c>
      <c r="F327" s="31">
        <f t="shared" si="29"/>
        <v>631.44000000000005</v>
      </c>
      <c r="G327" s="28">
        <f t="shared" si="30"/>
        <v>30076.969999999972</v>
      </c>
    </row>
    <row r="328" spans="1:7" x14ac:dyDescent="0.35">
      <c r="A328" s="26">
        <f t="shared" si="25"/>
        <v>318</v>
      </c>
      <c r="B328" s="33">
        <f t="shared" si="26"/>
        <v>30076.969999999972</v>
      </c>
      <c r="C328" s="21"/>
      <c r="D328" s="27">
        <f t="shared" si="27"/>
        <v>772.19</v>
      </c>
      <c r="E328" s="29">
        <f t="shared" si="28"/>
        <v>137.85</v>
      </c>
      <c r="F328" s="31">
        <f t="shared" si="29"/>
        <v>634.34</v>
      </c>
      <c r="G328" s="28">
        <f t="shared" si="30"/>
        <v>29442.629999999972</v>
      </c>
    </row>
    <row r="329" spans="1:7" x14ac:dyDescent="0.35">
      <c r="A329" s="26">
        <f t="shared" si="25"/>
        <v>319</v>
      </c>
      <c r="B329" s="33">
        <f t="shared" si="26"/>
        <v>29442.629999999972</v>
      </c>
      <c r="C329" s="21"/>
      <c r="D329" s="27">
        <f t="shared" si="27"/>
        <v>772.19</v>
      </c>
      <c r="E329" s="29">
        <f t="shared" si="28"/>
        <v>134.94999999999999</v>
      </c>
      <c r="F329" s="31">
        <f t="shared" si="29"/>
        <v>637.24</v>
      </c>
      <c r="G329" s="28">
        <f t="shared" si="30"/>
        <v>28805.38999999997</v>
      </c>
    </row>
    <row r="330" spans="1:7" x14ac:dyDescent="0.35">
      <c r="A330" s="26">
        <f t="shared" si="25"/>
        <v>320</v>
      </c>
      <c r="B330" s="33">
        <f t="shared" si="26"/>
        <v>28805.38999999997</v>
      </c>
      <c r="C330" s="21"/>
      <c r="D330" s="27">
        <f t="shared" si="27"/>
        <v>772.19</v>
      </c>
      <c r="E330" s="29">
        <f t="shared" si="28"/>
        <v>132.02000000000001</v>
      </c>
      <c r="F330" s="31">
        <f t="shared" si="29"/>
        <v>640.17000000000007</v>
      </c>
      <c r="G330" s="28">
        <f t="shared" si="30"/>
        <v>28165.219999999972</v>
      </c>
    </row>
    <row r="331" spans="1:7" x14ac:dyDescent="0.35">
      <c r="A331" s="26">
        <f t="shared" si="25"/>
        <v>321</v>
      </c>
      <c r="B331" s="33">
        <f t="shared" si="26"/>
        <v>28165.219999999972</v>
      </c>
      <c r="C331" s="21"/>
      <c r="D331" s="27">
        <f t="shared" si="27"/>
        <v>772.19</v>
      </c>
      <c r="E331" s="29">
        <f t="shared" si="28"/>
        <v>129.09</v>
      </c>
      <c r="F331" s="31">
        <f t="shared" si="29"/>
        <v>643.1</v>
      </c>
      <c r="G331" s="28">
        <f t="shared" si="30"/>
        <v>27522.119999999974</v>
      </c>
    </row>
    <row r="332" spans="1:7" x14ac:dyDescent="0.35">
      <c r="A332" s="26">
        <f t="shared" ref="A332:A370" si="31">IF(ROW()-10&gt;$C$3*$C$4,"",ROW()-10)</f>
        <v>322</v>
      </c>
      <c r="B332" s="33">
        <f t="shared" si="26"/>
        <v>27522.119999999974</v>
      </c>
      <c r="C332" s="21"/>
      <c r="D332" s="27">
        <f t="shared" si="27"/>
        <v>772.19</v>
      </c>
      <c r="E332" s="29">
        <f t="shared" si="28"/>
        <v>126.14</v>
      </c>
      <c r="F332" s="31">
        <f t="shared" si="29"/>
        <v>646.05000000000007</v>
      </c>
      <c r="G332" s="28">
        <f t="shared" si="30"/>
        <v>26876.069999999974</v>
      </c>
    </row>
    <row r="333" spans="1:7" x14ac:dyDescent="0.35">
      <c r="A333" s="26">
        <f t="shared" si="31"/>
        <v>323</v>
      </c>
      <c r="B333" s="33">
        <f t="shared" ref="B333:B370" si="32">IF(A333="","",G332)</f>
        <v>26876.069999999974</v>
      </c>
      <c r="C333" s="21"/>
      <c r="D333" s="27">
        <f t="shared" ref="D333:D370" si="33">IF(ROW()=($C$3*$C$4)+10,$G332+$E333,IF(A333="","",MIN(B333+E333,$C$9+$C333)))</f>
        <v>772.19</v>
      </c>
      <c r="E333" s="29">
        <f t="shared" ref="E333:E370" si="34">IF(A333="","",ROUND(B333*($C$5/$C$4),2))</f>
        <v>123.18</v>
      </c>
      <c r="F333" s="31">
        <f t="shared" ref="F333:F370" si="35">IF(A333="","",D333-E333)</f>
        <v>649.01</v>
      </c>
      <c r="G333" s="28">
        <f t="shared" ref="G333:G370" si="36">IFERROR(IF(B333-F333&gt;=0,B333-F333,""),"")</f>
        <v>26227.059999999976</v>
      </c>
    </row>
    <row r="334" spans="1:7" x14ac:dyDescent="0.35">
      <c r="A334" s="26">
        <f t="shared" si="31"/>
        <v>324</v>
      </c>
      <c r="B334" s="33">
        <f t="shared" si="32"/>
        <v>26227.059999999976</v>
      </c>
      <c r="C334" s="21"/>
      <c r="D334" s="27">
        <f t="shared" si="33"/>
        <v>772.19</v>
      </c>
      <c r="E334" s="29">
        <f t="shared" si="34"/>
        <v>120.21</v>
      </c>
      <c r="F334" s="31">
        <f t="shared" si="35"/>
        <v>651.98</v>
      </c>
      <c r="G334" s="28">
        <f t="shared" si="36"/>
        <v>25575.079999999976</v>
      </c>
    </row>
    <row r="335" spans="1:7" x14ac:dyDescent="0.35">
      <c r="A335" s="26">
        <f t="shared" si="31"/>
        <v>325</v>
      </c>
      <c r="B335" s="33">
        <f t="shared" si="32"/>
        <v>25575.079999999976</v>
      </c>
      <c r="C335" s="21"/>
      <c r="D335" s="27">
        <f t="shared" si="33"/>
        <v>772.19</v>
      </c>
      <c r="E335" s="29">
        <f t="shared" si="34"/>
        <v>117.22</v>
      </c>
      <c r="F335" s="31">
        <f t="shared" si="35"/>
        <v>654.97</v>
      </c>
      <c r="G335" s="28">
        <f t="shared" si="36"/>
        <v>24920.109999999975</v>
      </c>
    </row>
    <row r="336" spans="1:7" x14ac:dyDescent="0.35">
      <c r="A336" s="26">
        <f t="shared" si="31"/>
        <v>326</v>
      </c>
      <c r="B336" s="33">
        <f t="shared" si="32"/>
        <v>24920.109999999975</v>
      </c>
      <c r="C336" s="21"/>
      <c r="D336" s="27">
        <f t="shared" si="33"/>
        <v>772.19</v>
      </c>
      <c r="E336" s="29">
        <f t="shared" si="34"/>
        <v>114.22</v>
      </c>
      <c r="F336" s="31">
        <f t="shared" si="35"/>
        <v>657.97</v>
      </c>
      <c r="G336" s="28">
        <f t="shared" si="36"/>
        <v>24262.139999999974</v>
      </c>
    </row>
    <row r="337" spans="1:7" x14ac:dyDescent="0.35">
      <c r="A337" s="26">
        <f t="shared" si="31"/>
        <v>327</v>
      </c>
      <c r="B337" s="33">
        <f t="shared" si="32"/>
        <v>24262.139999999974</v>
      </c>
      <c r="C337" s="21"/>
      <c r="D337" s="27">
        <f t="shared" si="33"/>
        <v>772.19</v>
      </c>
      <c r="E337" s="29">
        <f t="shared" si="34"/>
        <v>111.2</v>
      </c>
      <c r="F337" s="31">
        <f t="shared" si="35"/>
        <v>660.99</v>
      </c>
      <c r="G337" s="28">
        <f t="shared" si="36"/>
        <v>23601.149999999972</v>
      </c>
    </row>
    <row r="338" spans="1:7" x14ac:dyDescent="0.35">
      <c r="A338" s="26">
        <f t="shared" si="31"/>
        <v>328</v>
      </c>
      <c r="B338" s="33">
        <f t="shared" si="32"/>
        <v>23601.149999999972</v>
      </c>
      <c r="C338" s="21"/>
      <c r="D338" s="27">
        <f t="shared" si="33"/>
        <v>772.19</v>
      </c>
      <c r="E338" s="29">
        <f t="shared" si="34"/>
        <v>108.17</v>
      </c>
      <c r="F338" s="31">
        <f t="shared" si="35"/>
        <v>664.0200000000001</v>
      </c>
      <c r="G338" s="28">
        <f t="shared" si="36"/>
        <v>22937.129999999972</v>
      </c>
    </row>
    <row r="339" spans="1:7" x14ac:dyDescent="0.35">
      <c r="A339" s="26">
        <f t="shared" si="31"/>
        <v>329</v>
      </c>
      <c r="B339" s="33">
        <f t="shared" si="32"/>
        <v>22937.129999999972</v>
      </c>
      <c r="C339" s="21"/>
      <c r="D339" s="27">
        <f t="shared" si="33"/>
        <v>772.19</v>
      </c>
      <c r="E339" s="29">
        <f t="shared" si="34"/>
        <v>105.13</v>
      </c>
      <c r="F339" s="31">
        <f t="shared" si="35"/>
        <v>667.06000000000006</v>
      </c>
      <c r="G339" s="28">
        <f t="shared" si="36"/>
        <v>22270.069999999971</v>
      </c>
    </row>
    <row r="340" spans="1:7" x14ac:dyDescent="0.35">
      <c r="A340" s="26">
        <f t="shared" si="31"/>
        <v>330</v>
      </c>
      <c r="B340" s="33">
        <f t="shared" si="32"/>
        <v>22270.069999999971</v>
      </c>
      <c r="C340" s="21"/>
      <c r="D340" s="27">
        <f t="shared" si="33"/>
        <v>772.19</v>
      </c>
      <c r="E340" s="29">
        <f t="shared" si="34"/>
        <v>102.07</v>
      </c>
      <c r="F340" s="31">
        <f t="shared" si="35"/>
        <v>670.12000000000012</v>
      </c>
      <c r="G340" s="28">
        <f t="shared" si="36"/>
        <v>21599.949999999972</v>
      </c>
    </row>
    <row r="341" spans="1:7" x14ac:dyDescent="0.35">
      <c r="A341" s="26">
        <f t="shared" si="31"/>
        <v>331</v>
      </c>
      <c r="B341" s="33">
        <f t="shared" si="32"/>
        <v>21599.949999999972</v>
      </c>
      <c r="C341" s="21"/>
      <c r="D341" s="27">
        <f t="shared" si="33"/>
        <v>772.19</v>
      </c>
      <c r="E341" s="29">
        <f t="shared" si="34"/>
        <v>99</v>
      </c>
      <c r="F341" s="31">
        <f t="shared" si="35"/>
        <v>673.19</v>
      </c>
      <c r="G341" s="28">
        <f t="shared" si="36"/>
        <v>20926.759999999973</v>
      </c>
    </row>
    <row r="342" spans="1:7" x14ac:dyDescent="0.35">
      <c r="A342" s="26">
        <f t="shared" si="31"/>
        <v>332</v>
      </c>
      <c r="B342" s="33">
        <f t="shared" si="32"/>
        <v>20926.759999999973</v>
      </c>
      <c r="C342" s="21"/>
      <c r="D342" s="27">
        <f t="shared" si="33"/>
        <v>772.19</v>
      </c>
      <c r="E342" s="29">
        <f t="shared" si="34"/>
        <v>95.91</v>
      </c>
      <c r="F342" s="31">
        <f t="shared" si="35"/>
        <v>676.28000000000009</v>
      </c>
      <c r="G342" s="28">
        <f t="shared" si="36"/>
        <v>20250.479999999974</v>
      </c>
    </row>
    <row r="343" spans="1:7" x14ac:dyDescent="0.35">
      <c r="A343" s="26">
        <f t="shared" si="31"/>
        <v>333</v>
      </c>
      <c r="B343" s="33">
        <f t="shared" si="32"/>
        <v>20250.479999999974</v>
      </c>
      <c r="C343" s="21"/>
      <c r="D343" s="27">
        <f t="shared" si="33"/>
        <v>772.19</v>
      </c>
      <c r="E343" s="29">
        <f t="shared" si="34"/>
        <v>92.81</v>
      </c>
      <c r="F343" s="31">
        <f t="shared" si="35"/>
        <v>679.38000000000011</v>
      </c>
      <c r="G343" s="28">
        <f t="shared" si="36"/>
        <v>19571.099999999973</v>
      </c>
    </row>
    <row r="344" spans="1:7" x14ac:dyDescent="0.35">
      <c r="A344" s="26">
        <f t="shared" si="31"/>
        <v>334</v>
      </c>
      <c r="B344" s="33">
        <f t="shared" si="32"/>
        <v>19571.099999999973</v>
      </c>
      <c r="C344" s="21"/>
      <c r="D344" s="27">
        <f t="shared" si="33"/>
        <v>772.19</v>
      </c>
      <c r="E344" s="29">
        <f t="shared" si="34"/>
        <v>89.7</v>
      </c>
      <c r="F344" s="31">
        <f t="shared" si="35"/>
        <v>682.49</v>
      </c>
      <c r="G344" s="28">
        <f t="shared" si="36"/>
        <v>18888.609999999971</v>
      </c>
    </row>
    <row r="345" spans="1:7" x14ac:dyDescent="0.35">
      <c r="A345" s="26">
        <f t="shared" si="31"/>
        <v>335</v>
      </c>
      <c r="B345" s="33">
        <f t="shared" si="32"/>
        <v>18888.609999999971</v>
      </c>
      <c r="C345" s="21"/>
      <c r="D345" s="27">
        <f t="shared" si="33"/>
        <v>772.19</v>
      </c>
      <c r="E345" s="29">
        <f t="shared" si="34"/>
        <v>86.57</v>
      </c>
      <c r="F345" s="31">
        <f t="shared" si="35"/>
        <v>685.62000000000012</v>
      </c>
      <c r="G345" s="28">
        <f t="shared" si="36"/>
        <v>18202.989999999972</v>
      </c>
    </row>
    <row r="346" spans="1:7" x14ac:dyDescent="0.35">
      <c r="A346" s="26">
        <f t="shared" si="31"/>
        <v>336</v>
      </c>
      <c r="B346" s="33">
        <f t="shared" si="32"/>
        <v>18202.989999999972</v>
      </c>
      <c r="C346" s="21"/>
      <c r="D346" s="27">
        <f t="shared" si="33"/>
        <v>772.19</v>
      </c>
      <c r="E346" s="29">
        <f t="shared" si="34"/>
        <v>83.43</v>
      </c>
      <c r="F346" s="31">
        <f t="shared" si="35"/>
        <v>688.76</v>
      </c>
      <c r="G346" s="28">
        <f t="shared" si="36"/>
        <v>17514.229999999974</v>
      </c>
    </row>
    <row r="347" spans="1:7" x14ac:dyDescent="0.35">
      <c r="A347" s="26">
        <f t="shared" si="31"/>
        <v>337</v>
      </c>
      <c r="B347" s="33">
        <f t="shared" si="32"/>
        <v>17514.229999999974</v>
      </c>
      <c r="C347" s="21"/>
      <c r="D347" s="27">
        <f t="shared" si="33"/>
        <v>772.19</v>
      </c>
      <c r="E347" s="29">
        <f t="shared" si="34"/>
        <v>80.27</v>
      </c>
      <c r="F347" s="31">
        <f t="shared" si="35"/>
        <v>691.92000000000007</v>
      </c>
      <c r="G347" s="28">
        <f t="shared" si="36"/>
        <v>16822.309999999976</v>
      </c>
    </row>
    <row r="348" spans="1:7" x14ac:dyDescent="0.35">
      <c r="A348" s="26">
        <f t="shared" si="31"/>
        <v>338</v>
      </c>
      <c r="B348" s="33">
        <f t="shared" si="32"/>
        <v>16822.309999999976</v>
      </c>
      <c r="C348" s="21"/>
      <c r="D348" s="27">
        <f t="shared" si="33"/>
        <v>772.19</v>
      </c>
      <c r="E348" s="29">
        <f t="shared" si="34"/>
        <v>77.099999999999994</v>
      </c>
      <c r="F348" s="31">
        <f t="shared" si="35"/>
        <v>695.09</v>
      </c>
      <c r="G348" s="28">
        <f t="shared" si="36"/>
        <v>16127.219999999976</v>
      </c>
    </row>
    <row r="349" spans="1:7" x14ac:dyDescent="0.35">
      <c r="A349" s="26">
        <f t="shared" si="31"/>
        <v>339</v>
      </c>
      <c r="B349" s="33">
        <f t="shared" si="32"/>
        <v>16127.219999999976</v>
      </c>
      <c r="C349" s="21"/>
      <c r="D349" s="27">
        <f t="shared" si="33"/>
        <v>772.19</v>
      </c>
      <c r="E349" s="29">
        <f t="shared" si="34"/>
        <v>73.92</v>
      </c>
      <c r="F349" s="31">
        <f t="shared" si="35"/>
        <v>698.2700000000001</v>
      </c>
      <c r="G349" s="28">
        <f t="shared" si="36"/>
        <v>15428.949999999975</v>
      </c>
    </row>
    <row r="350" spans="1:7" x14ac:dyDescent="0.35">
      <c r="A350" s="26">
        <f t="shared" si="31"/>
        <v>340</v>
      </c>
      <c r="B350" s="33">
        <f t="shared" si="32"/>
        <v>15428.949999999975</v>
      </c>
      <c r="C350" s="21"/>
      <c r="D350" s="27">
        <f t="shared" si="33"/>
        <v>772.19</v>
      </c>
      <c r="E350" s="29">
        <f t="shared" si="34"/>
        <v>70.72</v>
      </c>
      <c r="F350" s="31">
        <f t="shared" si="35"/>
        <v>701.47</v>
      </c>
      <c r="G350" s="28">
        <f t="shared" si="36"/>
        <v>14727.479999999976</v>
      </c>
    </row>
    <row r="351" spans="1:7" x14ac:dyDescent="0.35">
      <c r="A351" s="26">
        <f t="shared" si="31"/>
        <v>341</v>
      </c>
      <c r="B351" s="33">
        <f t="shared" si="32"/>
        <v>14727.479999999976</v>
      </c>
      <c r="C351" s="21"/>
      <c r="D351" s="27">
        <f t="shared" si="33"/>
        <v>772.19</v>
      </c>
      <c r="E351" s="29">
        <f t="shared" si="34"/>
        <v>67.5</v>
      </c>
      <c r="F351" s="31">
        <f t="shared" si="35"/>
        <v>704.69</v>
      </c>
      <c r="G351" s="28">
        <f t="shared" si="36"/>
        <v>14022.789999999975</v>
      </c>
    </row>
    <row r="352" spans="1:7" x14ac:dyDescent="0.35">
      <c r="A352" s="26">
        <f t="shared" si="31"/>
        <v>342</v>
      </c>
      <c r="B352" s="33">
        <f t="shared" si="32"/>
        <v>14022.789999999975</v>
      </c>
      <c r="C352" s="21"/>
      <c r="D352" s="27">
        <f t="shared" si="33"/>
        <v>772.19</v>
      </c>
      <c r="E352" s="29">
        <f t="shared" si="34"/>
        <v>64.27</v>
      </c>
      <c r="F352" s="31">
        <f t="shared" si="35"/>
        <v>707.92000000000007</v>
      </c>
      <c r="G352" s="28">
        <f t="shared" si="36"/>
        <v>13314.869999999975</v>
      </c>
    </row>
    <row r="353" spans="1:7" x14ac:dyDescent="0.35">
      <c r="A353" s="26">
        <f t="shared" si="31"/>
        <v>343</v>
      </c>
      <c r="B353" s="33">
        <f t="shared" si="32"/>
        <v>13314.869999999975</v>
      </c>
      <c r="C353" s="21"/>
      <c r="D353" s="27">
        <f t="shared" si="33"/>
        <v>772.19</v>
      </c>
      <c r="E353" s="29">
        <f t="shared" si="34"/>
        <v>61.03</v>
      </c>
      <c r="F353" s="31">
        <f t="shared" si="35"/>
        <v>711.16000000000008</v>
      </c>
      <c r="G353" s="28">
        <f t="shared" si="36"/>
        <v>12603.709999999975</v>
      </c>
    </row>
    <row r="354" spans="1:7" x14ac:dyDescent="0.35">
      <c r="A354" s="26">
        <f t="shared" si="31"/>
        <v>344</v>
      </c>
      <c r="B354" s="33">
        <f t="shared" si="32"/>
        <v>12603.709999999975</v>
      </c>
      <c r="C354" s="21"/>
      <c r="D354" s="27">
        <f t="shared" si="33"/>
        <v>772.19</v>
      </c>
      <c r="E354" s="29">
        <f t="shared" si="34"/>
        <v>57.77</v>
      </c>
      <c r="F354" s="31">
        <f t="shared" si="35"/>
        <v>714.42000000000007</v>
      </c>
      <c r="G354" s="28">
        <f t="shared" si="36"/>
        <v>11889.289999999975</v>
      </c>
    </row>
    <row r="355" spans="1:7" x14ac:dyDescent="0.35">
      <c r="A355" s="26">
        <f t="shared" si="31"/>
        <v>345</v>
      </c>
      <c r="B355" s="33">
        <f t="shared" si="32"/>
        <v>11889.289999999975</v>
      </c>
      <c r="C355" s="21"/>
      <c r="D355" s="27">
        <f t="shared" si="33"/>
        <v>772.19</v>
      </c>
      <c r="E355" s="29">
        <f t="shared" si="34"/>
        <v>54.49</v>
      </c>
      <c r="F355" s="31">
        <f t="shared" si="35"/>
        <v>717.7</v>
      </c>
      <c r="G355" s="28">
        <f t="shared" si="36"/>
        <v>11171.589999999975</v>
      </c>
    </row>
    <row r="356" spans="1:7" x14ac:dyDescent="0.35">
      <c r="A356" s="26">
        <f t="shared" si="31"/>
        <v>346</v>
      </c>
      <c r="B356" s="33">
        <f t="shared" si="32"/>
        <v>11171.589999999975</v>
      </c>
      <c r="C356" s="21"/>
      <c r="D356" s="27">
        <f t="shared" si="33"/>
        <v>772.19</v>
      </c>
      <c r="E356" s="29">
        <f t="shared" si="34"/>
        <v>51.2</v>
      </c>
      <c r="F356" s="31">
        <f t="shared" si="35"/>
        <v>720.99</v>
      </c>
      <c r="G356" s="28">
        <f t="shared" si="36"/>
        <v>10450.599999999975</v>
      </c>
    </row>
    <row r="357" spans="1:7" x14ac:dyDescent="0.35">
      <c r="A357" s="26">
        <f t="shared" si="31"/>
        <v>347</v>
      </c>
      <c r="B357" s="33">
        <f t="shared" si="32"/>
        <v>10450.599999999975</v>
      </c>
      <c r="C357" s="21"/>
      <c r="D357" s="27">
        <f t="shared" si="33"/>
        <v>772.19</v>
      </c>
      <c r="E357" s="29">
        <f t="shared" si="34"/>
        <v>47.9</v>
      </c>
      <c r="F357" s="31">
        <f t="shared" si="35"/>
        <v>724.29000000000008</v>
      </c>
      <c r="G357" s="28">
        <f t="shared" si="36"/>
        <v>9726.309999999974</v>
      </c>
    </row>
    <row r="358" spans="1:7" x14ac:dyDescent="0.35">
      <c r="A358" s="26">
        <f t="shared" si="31"/>
        <v>348</v>
      </c>
      <c r="B358" s="33">
        <f t="shared" si="32"/>
        <v>9726.309999999974</v>
      </c>
      <c r="C358" s="21"/>
      <c r="D358" s="27">
        <f t="shared" si="33"/>
        <v>772.19</v>
      </c>
      <c r="E358" s="29">
        <f t="shared" si="34"/>
        <v>44.58</v>
      </c>
      <c r="F358" s="31">
        <f t="shared" si="35"/>
        <v>727.61</v>
      </c>
      <c r="G358" s="28">
        <f t="shared" si="36"/>
        <v>8998.6999999999734</v>
      </c>
    </row>
    <row r="359" spans="1:7" x14ac:dyDescent="0.35">
      <c r="A359" s="26">
        <f t="shared" si="31"/>
        <v>349</v>
      </c>
      <c r="B359" s="33">
        <f t="shared" si="32"/>
        <v>8998.6999999999734</v>
      </c>
      <c r="C359" s="21"/>
      <c r="D359" s="27">
        <f t="shared" si="33"/>
        <v>772.19</v>
      </c>
      <c r="E359" s="29">
        <f t="shared" si="34"/>
        <v>41.24</v>
      </c>
      <c r="F359" s="31">
        <f t="shared" si="35"/>
        <v>730.95</v>
      </c>
      <c r="G359" s="28">
        <f t="shared" si="36"/>
        <v>8267.7499999999727</v>
      </c>
    </row>
    <row r="360" spans="1:7" x14ac:dyDescent="0.35">
      <c r="A360" s="26">
        <f t="shared" si="31"/>
        <v>350</v>
      </c>
      <c r="B360" s="33">
        <f t="shared" si="32"/>
        <v>8267.7499999999727</v>
      </c>
      <c r="C360" s="21"/>
      <c r="D360" s="27">
        <f t="shared" si="33"/>
        <v>772.19</v>
      </c>
      <c r="E360" s="29">
        <f t="shared" si="34"/>
        <v>37.89</v>
      </c>
      <c r="F360" s="31">
        <f t="shared" si="35"/>
        <v>734.30000000000007</v>
      </c>
      <c r="G360" s="28">
        <f t="shared" si="36"/>
        <v>7533.4499999999725</v>
      </c>
    </row>
    <row r="361" spans="1:7" x14ac:dyDescent="0.35">
      <c r="A361" s="26">
        <f t="shared" si="31"/>
        <v>351</v>
      </c>
      <c r="B361" s="33">
        <f t="shared" si="32"/>
        <v>7533.4499999999725</v>
      </c>
      <c r="C361" s="21"/>
      <c r="D361" s="27">
        <f t="shared" si="33"/>
        <v>772.19</v>
      </c>
      <c r="E361" s="29">
        <f t="shared" si="34"/>
        <v>34.53</v>
      </c>
      <c r="F361" s="31">
        <f t="shared" si="35"/>
        <v>737.66000000000008</v>
      </c>
      <c r="G361" s="28">
        <f t="shared" si="36"/>
        <v>6795.7899999999727</v>
      </c>
    </row>
    <row r="362" spans="1:7" x14ac:dyDescent="0.35">
      <c r="A362" s="26">
        <f t="shared" si="31"/>
        <v>352</v>
      </c>
      <c r="B362" s="33">
        <f t="shared" si="32"/>
        <v>6795.7899999999727</v>
      </c>
      <c r="C362" s="21"/>
      <c r="D362" s="27">
        <f t="shared" si="33"/>
        <v>772.19</v>
      </c>
      <c r="E362" s="29">
        <f t="shared" si="34"/>
        <v>31.15</v>
      </c>
      <c r="F362" s="31">
        <f t="shared" si="35"/>
        <v>741.04000000000008</v>
      </c>
      <c r="G362" s="28">
        <f t="shared" si="36"/>
        <v>6054.7499999999727</v>
      </c>
    </row>
    <row r="363" spans="1:7" x14ac:dyDescent="0.35">
      <c r="A363" s="26">
        <f t="shared" si="31"/>
        <v>353</v>
      </c>
      <c r="B363" s="33">
        <f t="shared" si="32"/>
        <v>6054.7499999999727</v>
      </c>
      <c r="C363" s="21"/>
      <c r="D363" s="27">
        <f t="shared" si="33"/>
        <v>772.19</v>
      </c>
      <c r="E363" s="29">
        <f t="shared" si="34"/>
        <v>27.75</v>
      </c>
      <c r="F363" s="31">
        <f t="shared" si="35"/>
        <v>744.44</v>
      </c>
      <c r="G363" s="28">
        <f t="shared" si="36"/>
        <v>5310.3099999999722</v>
      </c>
    </row>
    <row r="364" spans="1:7" x14ac:dyDescent="0.35">
      <c r="A364" s="26">
        <f t="shared" si="31"/>
        <v>354</v>
      </c>
      <c r="B364" s="33">
        <f t="shared" si="32"/>
        <v>5310.3099999999722</v>
      </c>
      <c r="C364" s="21"/>
      <c r="D364" s="27">
        <f t="shared" si="33"/>
        <v>772.19</v>
      </c>
      <c r="E364" s="29">
        <f t="shared" si="34"/>
        <v>24.34</v>
      </c>
      <c r="F364" s="31">
        <f t="shared" si="35"/>
        <v>747.85</v>
      </c>
      <c r="G364" s="28">
        <f t="shared" si="36"/>
        <v>4562.4599999999718</v>
      </c>
    </row>
    <row r="365" spans="1:7" x14ac:dyDescent="0.35">
      <c r="A365" s="26">
        <f t="shared" si="31"/>
        <v>355</v>
      </c>
      <c r="B365" s="33">
        <f t="shared" si="32"/>
        <v>4562.4599999999718</v>
      </c>
      <c r="C365" s="21"/>
      <c r="D365" s="27">
        <f t="shared" si="33"/>
        <v>772.19</v>
      </c>
      <c r="E365" s="29">
        <f t="shared" si="34"/>
        <v>20.91</v>
      </c>
      <c r="F365" s="31">
        <f t="shared" si="35"/>
        <v>751.28000000000009</v>
      </c>
      <c r="G365" s="28">
        <f t="shared" si="36"/>
        <v>3811.1799999999716</v>
      </c>
    </row>
    <row r="366" spans="1:7" x14ac:dyDescent="0.35">
      <c r="A366" s="26">
        <f t="shared" si="31"/>
        <v>356</v>
      </c>
      <c r="B366" s="33">
        <f t="shared" si="32"/>
        <v>3811.1799999999716</v>
      </c>
      <c r="C366" s="21"/>
      <c r="D366" s="27">
        <f t="shared" si="33"/>
        <v>772.19</v>
      </c>
      <c r="E366" s="29">
        <f t="shared" si="34"/>
        <v>17.47</v>
      </c>
      <c r="F366" s="31">
        <f t="shared" si="35"/>
        <v>754.72</v>
      </c>
      <c r="G366" s="28">
        <f t="shared" si="36"/>
        <v>3056.4599999999718</v>
      </c>
    </row>
    <row r="367" spans="1:7" x14ac:dyDescent="0.35">
      <c r="A367" s="26">
        <f t="shared" si="31"/>
        <v>357</v>
      </c>
      <c r="B367" s="33">
        <f t="shared" si="32"/>
        <v>3056.4599999999718</v>
      </c>
      <c r="C367" s="21"/>
      <c r="D367" s="27">
        <f t="shared" si="33"/>
        <v>772.19</v>
      </c>
      <c r="E367" s="29">
        <f t="shared" si="34"/>
        <v>14.01</v>
      </c>
      <c r="F367" s="31">
        <f t="shared" si="35"/>
        <v>758.18000000000006</v>
      </c>
      <c r="G367" s="28">
        <f t="shared" si="36"/>
        <v>2298.2799999999716</v>
      </c>
    </row>
    <row r="368" spans="1:7" x14ac:dyDescent="0.35">
      <c r="A368" s="26">
        <f t="shared" si="31"/>
        <v>358</v>
      </c>
      <c r="B368" s="33">
        <f t="shared" si="32"/>
        <v>2298.2799999999716</v>
      </c>
      <c r="C368" s="21"/>
      <c r="D368" s="27">
        <f t="shared" si="33"/>
        <v>772.19</v>
      </c>
      <c r="E368" s="29">
        <f t="shared" si="34"/>
        <v>10.53</v>
      </c>
      <c r="F368" s="31">
        <f t="shared" si="35"/>
        <v>761.66000000000008</v>
      </c>
      <c r="G368" s="28">
        <f t="shared" si="36"/>
        <v>1536.6199999999715</v>
      </c>
    </row>
    <row r="369" spans="1:7" x14ac:dyDescent="0.35">
      <c r="A369" s="26">
        <f t="shared" si="31"/>
        <v>359</v>
      </c>
      <c r="B369" s="33">
        <f t="shared" si="32"/>
        <v>1536.6199999999715</v>
      </c>
      <c r="C369" s="21"/>
      <c r="D369" s="27">
        <f t="shared" si="33"/>
        <v>772.19</v>
      </c>
      <c r="E369" s="29">
        <f t="shared" si="34"/>
        <v>7.04</v>
      </c>
      <c r="F369" s="31">
        <f t="shared" si="35"/>
        <v>765.15000000000009</v>
      </c>
      <c r="G369" s="28">
        <f t="shared" si="36"/>
        <v>771.46999999997138</v>
      </c>
    </row>
    <row r="370" spans="1:7" x14ac:dyDescent="0.35">
      <c r="A370" s="26">
        <f t="shared" si="31"/>
        <v>360</v>
      </c>
      <c r="B370" s="33">
        <f t="shared" si="32"/>
        <v>771.46999999997138</v>
      </c>
      <c r="C370" s="21"/>
      <c r="D370" s="27">
        <f t="shared" si="33"/>
        <v>775.00999999997134</v>
      </c>
      <c r="E370" s="29">
        <f t="shared" si="34"/>
        <v>3.54</v>
      </c>
      <c r="F370" s="31">
        <f t="shared" si="35"/>
        <v>771.46999999997138</v>
      </c>
      <c r="G370" s="28">
        <f t="shared" si="36"/>
        <v>0</v>
      </c>
    </row>
  </sheetData>
  <sheetProtection algorithmName="SHA-512" hashValue="W92UCx1x2OLWlvydUTXVF/ZCaBl1ajQZAOcK48Z8WjnkUSTvCdUA2JTreoLb6HCP14esqEKfckV44lMK9hj2Jw==" saltValue="JkvTAM0VV+ZuLGl5ujjUXA==" spinCount="100000" sheet="1" objects="1" formatCells="0" formatColumns="0" formatRows="0" insertColumns="0" insertRows="0" insertHyperlinks="0" deleteColumns="0" deleteRows="0" sort="0" autoFilter="0" pivotTables="0"/>
  <scenarios current="4" show="0" sqref="E5 E6">
    <scenario name="1st Pmt" locked="1" count="1" user="AppState User" comment="Created by AppState User on 12/8/2021_x000a_Modified by AppState User on 12/8/2021">
      <inputCells r="C11" val="1000"/>
    </scenario>
    <scenario name="100th Pmt" locked="1" count="1" user="AppState User" comment="Created by AppState User on 12/8/2021_x000a_Modified by AppState User on 12/8/2021">
      <inputCells r="C110" val="1000"/>
    </scenario>
    <scenario name="200th Pmt" locked="1" count="1" user="AppState User" comment="Created by AppState User on 12/8/2021_x000a_Modified by AppState User on 12/8/2021">
      <inputCells r="C200" val="1000"/>
    </scenario>
    <scenario name="300th Pmt" locked="1" count="1" user="AppState User" comment="Created by AppState User on 12/8/2021_x000a_Modified by AppState User on 12/8/2021">
      <inputCells r="C310" val="1000"/>
    </scenario>
    <scenario name="Round Up Each Payment" locked="1" count="1" user="AppState User" comment="Created by AppState User on 12/8/2021_x000a_Modified by AppState User on 12/8/2021">
      <inputCells r="C8" val="27.8099999999999"/>
    </scenario>
  </scenarios>
  <mergeCells count="10">
    <mergeCell ref="A6:B6"/>
    <mergeCell ref="A7:B7"/>
    <mergeCell ref="A8:B8"/>
    <mergeCell ref="A9:B9"/>
    <mergeCell ref="E1:G1"/>
    <mergeCell ref="A1:B1"/>
    <mergeCell ref="A2:B2"/>
    <mergeCell ref="A3:B3"/>
    <mergeCell ref="A4:B4"/>
    <mergeCell ref="A5:B5"/>
  </mergeCells>
  <conditionalFormatting sqref="C12:C370">
    <cfRule type="expression" dxfId="0" priority="1">
      <formula>$D12=""</formula>
    </cfRule>
  </conditionalFormatting>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5ADAC5-2299-463A-943A-B55731372C3F}">
  <sheetPr>
    <outlinePr summaryBelow="0"/>
  </sheetPr>
  <dimension ref="B1:H26"/>
  <sheetViews>
    <sheetView showGridLines="0" topLeftCell="A5" workbookViewId="0">
      <selection activeCell="C11" sqref="C11"/>
    </sheetView>
  </sheetViews>
  <sheetFormatPr defaultRowHeight="14.5" outlineLevelRow="1" outlineLevelCol="1" x14ac:dyDescent="0.35"/>
  <cols>
    <col min="3" max="3" width="32.26953125" customWidth="1"/>
    <col min="4" max="8" width="13.1796875" bestFit="1" customWidth="1" outlineLevel="1"/>
  </cols>
  <sheetData>
    <row r="1" spans="2:8" ht="15" thickBot="1" x14ac:dyDescent="0.4"/>
    <row r="2" spans="2:8" ht="15.5" x14ac:dyDescent="0.35">
      <c r="B2" s="39" t="s">
        <v>105</v>
      </c>
      <c r="C2" s="39"/>
      <c r="D2" s="44"/>
      <c r="E2" s="44"/>
      <c r="F2" s="44"/>
      <c r="G2" s="44"/>
      <c r="H2" s="44"/>
    </row>
    <row r="3" spans="2:8" ht="15.5" collapsed="1" x14ac:dyDescent="0.35">
      <c r="B3" s="38"/>
      <c r="C3" s="38"/>
      <c r="D3" s="45" t="s">
        <v>107</v>
      </c>
      <c r="E3" s="45" t="s">
        <v>112</v>
      </c>
      <c r="F3" s="45" t="s">
        <v>114</v>
      </c>
      <c r="G3" s="45" t="s">
        <v>115</v>
      </c>
      <c r="H3" s="45" t="s">
        <v>116</v>
      </c>
    </row>
    <row r="4" spans="2:8" ht="52.5" hidden="1" outlineLevel="1" x14ac:dyDescent="0.35">
      <c r="B4" s="41"/>
      <c r="C4" s="41"/>
      <c r="D4" s="34"/>
      <c r="E4" s="49" t="s">
        <v>113</v>
      </c>
      <c r="F4" s="49" t="s">
        <v>113</v>
      </c>
      <c r="G4" s="49" t="s">
        <v>113</v>
      </c>
      <c r="H4" s="49" t="s">
        <v>113</v>
      </c>
    </row>
    <row r="5" spans="2:8" x14ac:dyDescent="0.35">
      <c r="B5" s="42" t="s">
        <v>106</v>
      </c>
      <c r="C5" s="42"/>
      <c r="D5" s="40"/>
      <c r="E5" s="40"/>
      <c r="F5" s="40"/>
      <c r="G5" s="40"/>
      <c r="H5" s="40"/>
    </row>
    <row r="6" spans="2:8" outlineLevel="1" x14ac:dyDescent="0.35">
      <c r="B6" s="41"/>
      <c r="C6" s="41" t="s">
        <v>95</v>
      </c>
      <c r="D6" s="34">
        <v>10</v>
      </c>
      <c r="E6" s="47">
        <v>10</v>
      </c>
      <c r="F6" s="47">
        <v>15</v>
      </c>
      <c r="G6" s="47">
        <v>20</v>
      </c>
      <c r="H6" s="47">
        <v>30</v>
      </c>
    </row>
    <row r="7" spans="2:8" x14ac:dyDescent="0.35">
      <c r="B7" s="42" t="s">
        <v>108</v>
      </c>
      <c r="C7" s="42"/>
      <c r="D7" s="40"/>
      <c r="E7" s="40"/>
      <c r="F7" s="40"/>
      <c r="G7" s="40"/>
      <c r="H7" s="40"/>
    </row>
    <row r="8" spans="2:8" outlineLevel="1" x14ac:dyDescent="0.35">
      <c r="B8" s="41"/>
      <c r="C8" s="41" t="s">
        <v>98</v>
      </c>
      <c r="D8" s="35">
        <v>2649.45</v>
      </c>
      <c r="E8" s="35">
        <v>2649.45</v>
      </c>
      <c r="F8" s="35">
        <v>2009.08</v>
      </c>
      <c r="G8" s="35">
        <v>1702.17</v>
      </c>
      <c r="H8" s="35">
        <v>1419.69</v>
      </c>
    </row>
    <row r="9" spans="2:8" outlineLevel="1" x14ac:dyDescent="0.35">
      <c r="B9" s="41"/>
      <c r="C9" s="41" t="s">
        <v>99</v>
      </c>
      <c r="D9" s="35">
        <v>377934.260000001</v>
      </c>
      <c r="E9" s="35">
        <v>377934.260000001</v>
      </c>
      <c r="F9" s="35">
        <v>421635.66</v>
      </c>
      <c r="G9" s="35">
        <v>468521.91999999899</v>
      </c>
      <c r="H9" s="35">
        <v>571088.85000000102</v>
      </c>
    </row>
    <row r="10" spans="2:8" outlineLevel="1" x14ac:dyDescent="0.35">
      <c r="B10" s="41"/>
      <c r="C10" s="41" t="s">
        <v>118</v>
      </c>
      <c r="D10" s="35">
        <v>31793.4</v>
      </c>
      <c r="E10" s="35">
        <v>31793.4</v>
      </c>
      <c r="F10" s="35">
        <v>24108.959999999999</v>
      </c>
      <c r="G10" s="35">
        <v>20426.04</v>
      </c>
      <c r="H10" s="35">
        <v>17036.28</v>
      </c>
    </row>
    <row r="11" spans="2:8" outlineLevel="1" x14ac:dyDescent="0.35">
      <c r="B11" s="41"/>
      <c r="C11" s="41" t="s">
        <v>117</v>
      </c>
      <c r="D11" s="35">
        <v>31793.66</v>
      </c>
      <c r="E11" s="35">
        <v>31793.66</v>
      </c>
      <c r="F11" s="35">
        <v>24108.959999999999</v>
      </c>
      <c r="G11" s="35">
        <v>20426.04</v>
      </c>
      <c r="H11" s="35">
        <v>17036.28</v>
      </c>
    </row>
    <row r="12" spans="2:8" outlineLevel="1" x14ac:dyDescent="0.35">
      <c r="B12" s="41"/>
      <c r="C12" s="41" t="s">
        <v>122</v>
      </c>
      <c r="D12" s="35">
        <v>77934.259999999995</v>
      </c>
      <c r="E12" s="35">
        <v>77934.259999999995</v>
      </c>
      <c r="F12" s="35">
        <v>121635.66</v>
      </c>
      <c r="G12" s="35">
        <v>168521.92</v>
      </c>
      <c r="H12" s="35">
        <v>271088.84999999998</v>
      </c>
    </row>
    <row r="13" spans="2:8" outlineLevel="1" x14ac:dyDescent="0.35">
      <c r="B13" s="41"/>
      <c r="C13" s="41" t="s">
        <v>119</v>
      </c>
      <c r="D13" s="35">
        <v>13615.7</v>
      </c>
      <c r="E13" s="35">
        <v>13615.7</v>
      </c>
      <c r="F13" s="35">
        <v>13826.05</v>
      </c>
      <c r="G13" s="35">
        <v>13926.85</v>
      </c>
      <c r="H13" s="35">
        <v>14019.61</v>
      </c>
    </row>
    <row r="14" spans="2:8" outlineLevel="1" x14ac:dyDescent="0.35">
      <c r="B14" s="41"/>
      <c r="C14" s="41" t="s">
        <v>120</v>
      </c>
      <c r="D14" s="35">
        <v>989.08</v>
      </c>
      <c r="E14" s="35">
        <v>989.08</v>
      </c>
      <c r="F14" s="35">
        <v>6683.31</v>
      </c>
      <c r="G14" s="35">
        <v>9412.36</v>
      </c>
      <c r="H14" s="35">
        <v>11924.18</v>
      </c>
    </row>
    <row r="15" spans="2:8" outlineLevel="1" x14ac:dyDescent="0.35">
      <c r="B15" s="41"/>
      <c r="C15" s="41" t="s">
        <v>121</v>
      </c>
      <c r="D15" s="35">
        <v>240000</v>
      </c>
      <c r="E15" s="35">
        <v>240000</v>
      </c>
      <c r="F15" s="35">
        <v>240000</v>
      </c>
      <c r="G15" s="35">
        <v>240000</v>
      </c>
      <c r="H15" s="35">
        <v>240000</v>
      </c>
    </row>
    <row r="16" spans="2:8" outlineLevel="1" x14ac:dyDescent="0.35">
      <c r="B16" s="41"/>
      <c r="C16" s="41" t="s">
        <v>123</v>
      </c>
      <c r="D16" s="35">
        <v>18177.7</v>
      </c>
      <c r="E16" s="35">
        <v>18177.7</v>
      </c>
      <c r="F16" s="35">
        <v>10282.91</v>
      </c>
      <c r="G16" s="35">
        <v>6499.19</v>
      </c>
      <c r="H16" s="35">
        <v>3016.67</v>
      </c>
    </row>
    <row r="17" spans="2:8" outlineLevel="1" x14ac:dyDescent="0.35">
      <c r="B17" s="41"/>
      <c r="C17" s="41" t="s">
        <v>124</v>
      </c>
      <c r="D17" s="35">
        <v>30804.58</v>
      </c>
      <c r="E17" s="35">
        <v>30804.58</v>
      </c>
      <c r="F17" s="35">
        <v>17425.650000000001</v>
      </c>
      <c r="G17" s="35">
        <v>11013.68</v>
      </c>
      <c r="H17" s="35">
        <v>5112.1000000000004</v>
      </c>
    </row>
    <row r="18" spans="2:8" outlineLevel="1" x14ac:dyDescent="0.35">
      <c r="B18" s="41"/>
      <c r="C18" s="41" t="s">
        <v>125</v>
      </c>
      <c r="D18" s="35">
        <v>7793.43</v>
      </c>
      <c r="E18" s="35">
        <v>7793.43</v>
      </c>
      <c r="F18" s="35">
        <v>12163.57</v>
      </c>
      <c r="G18" s="35">
        <v>16852.189999999999</v>
      </c>
      <c r="H18" s="35">
        <v>27108.89</v>
      </c>
    </row>
    <row r="19" spans="2:8" outlineLevel="1" x14ac:dyDescent="0.35">
      <c r="B19" s="41"/>
      <c r="C19" s="41" t="s">
        <v>126</v>
      </c>
      <c r="D19" s="35">
        <v>1361.57</v>
      </c>
      <c r="E19" s="35">
        <v>1361.57</v>
      </c>
      <c r="F19" s="35">
        <v>1382.61</v>
      </c>
      <c r="G19" s="35">
        <v>1392.69</v>
      </c>
      <c r="H19" s="35">
        <v>1401.96</v>
      </c>
    </row>
    <row r="20" spans="2:8" outlineLevel="1" x14ac:dyDescent="0.35">
      <c r="B20" s="41"/>
      <c r="C20" s="41" t="s">
        <v>127</v>
      </c>
      <c r="D20" s="35">
        <v>98.91</v>
      </c>
      <c r="E20" s="35">
        <v>98.91</v>
      </c>
      <c r="F20" s="35">
        <v>668.33</v>
      </c>
      <c r="G20" s="35">
        <v>941.24</v>
      </c>
      <c r="H20" s="35">
        <v>1192.42</v>
      </c>
    </row>
    <row r="21" spans="2:8" outlineLevel="1" x14ac:dyDescent="0.35">
      <c r="B21" s="41"/>
      <c r="C21" s="41" t="s">
        <v>128</v>
      </c>
      <c r="D21" s="35">
        <v>18704.22</v>
      </c>
      <c r="E21" s="35">
        <v>18704.22</v>
      </c>
      <c r="F21" s="35">
        <v>29192.560000000001</v>
      </c>
      <c r="G21" s="35">
        <v>40445.26</v>
      </c>
      <c r="H21" s="35">
        <v>65061.32</v>
      </c>
    </row>
    <row r="22" spans="2:8" outlineLevel="1" x14ac:dyDescent="0.35">
      <c r="B22" s="41"/>
      <c r="C22" s="41" t="s">
        <v>129</v>
      </c>
      <c r="D22" s="35">
        <v>3267.77</v>
      </c>
      <c r="E22" s="35">
        <v>3267.77</v>
      </c>
      <c r="F22" s="35">
        <v>3318.25</v>
      </c>
      <c r="G22" s="35">
        <v>3342.44</v>
      </c>
      <c r="H22" s="35">
        <v>3364.71</v>
      </c>
    </row>
    <row r="23" spans="2:8" ht="15" outlineLevel="1" thickBot="1" x14ac:dyDescent="0.4">
      <c r="B23" s="43"/>
      <c r="C23" s="43" t="s">
        <v>130</v>
      </c>
      <c r="D23" s="37">
        <v>237.38</v>
      </c>
      <c r="E23" s="37">
        <v>237.38</v>
      </c>
      <c r="F23" s="37">
        <v>1603.99</v>
      </c>
      <c r="G23" s="37">
        <v>2258.9699999999998</v>
      </c>
      <c r="H23" s="37">
        <v>2861.8</v>
      </c>
    </row>
    <row r="24" spans="2:8" x14ac:dyDescent="0.35">
      <c r="B24" t="s">
        <v>109</v>
      </c>
    </row>
    <row r="25" spans="2:8" x14ac:dyDescent="0.35">
      <c r="B25" t="s">
        <v>110</v>
      </c>
    </row>
    <row r="26" spans="2:8" x14ac:dyDescent="0.35">
      <c r="B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8FDC1-EF96-4BB5-A00C-00FBA3869BA8}">
  <sheetPr>
    <outlinePr summaryBelow="0"/>
  </sheetPr>
  <dimension ref="B1:H14"/>
  <sheetViews>
    <sheetView showGridLines="0" topLeftCell="E1" workbookViewId="0">
      <selection activeCell="D11" sqref="D11"/>
    </sheetView>
  </sheetViews>
  <sheetFormatPr defaultRowHeight="14.5" outlineLevelRow="1" outlineLevelCol="1" x14ac:dyDescent="0.35"/>
  <cols>
    <col min="3" max="3" width="32.26953125" customWidth="1"/>
    <col min="4" max="8" width="13.7265625" bestFit="1" customWidth="1" outlineLevel="1"/>
  </cols>
  <sheetData>
    <row r="1" spans="2:8" ht="15" thickBot="1" x14ac:dyDescent="0.4"/>
    <row r="2" spans="2:8" ht="15.5" x14ac:dyDescent="0.35">
      <c r="B2" s="39" t="s">
        <v>105</v>
      </c>
      <c r="C2" s="39"/>
      <c r="D2" s="44"/>
      <c r="E2" s="44"/>
      <c r="F2" s="44"/>
      <c r="G2" s="44"/>
      <c r="H2" s="44"/>
    </row>
    <row r="3" spans="2:8" ht="15.5" collapsed="1" x14ac:dyDescent="0.35">
      <c r="B3" s="38"/>
      <c r="C3" s="38"/>
      <c r="D3" s="45" t="s">
        <v>107</v>
      </c>
      <c r="E3" s="45" t="s">
        <v>131</v>
      </c>
      <c r="F3" s="45" t="s">
        <v>132</v>
      </c>
      <c r="G3" s="45" t="s">
        <v>133</v>
      </c>
      <c r="H3" s="45" t="s">
        <v>134</v>
      </c>
    </row>
    <row r="4" spans="2:8" ht="42" hidden="1" outlineLevel="1" x14ac:dyDescent="0.35">
      <c r="B4" s="41"/>
      <c r="C4" s="41"/>
      <c r="D4" s="34"/>
      <c r="E4" s="49" t="s">
        <v>113</v>
      </c>
      <c r="F4" s="49" t="s">
        <v>113</v>
      </c>
      <c r="G4" s="49" t="s">
        <v>113</v>
      </c>
      <c r="H4" s="49" t="s">
        <v>113</v>
      </c>
    </row>
    <row r="5" spans="2:8" x14ac:dyDescent="0.35">
      <c r="B5" s="42" t="s">
        <v>106</v>
      </c>
      <c r="C5" s="42"/>
      <c r="D5" s="40"/>
      <c r="E5" s="40"/>
      <c r="F5" s="40"/>
      <c r="G5" s="40"/>
      <c r="H5" s="40"/>
    </row>
    <row r="6" spans="2:8" outlineLevel="1" x14ac:dyDescent="0.35">
      <c r="B6" s="41"/>
      <c r="C6" s="41" t="s">
        <v>95</v>
      </c>
      <c r="D6" s="34">
        <v>10</v>
      </c>
      <c r="E6" s="47">
        <v>10</v>
      </c>
      <c r="F6" s="47">
        <v>15</v>
      </c>
      <c r="G6" s="47">
        <v>20</v>
      </c>
      <c r="H6" s="47">
        <v>30</v>
      </c>
    </row>
    <row r="7" spans="2:8" outlineLevel="1" x14ac:dyDescent="0.35">
      <c r="B7" s="41"/>
      <c r="C7" s="41" t="s">
        <v>102</v>
      </c>
      <c r="D7" s="36">
        <v>5.8749999999999997E-2</v>
      </c>
      <c r="E7" s="48">
        <v>6.1249999999999999E-2</v>
      </c>
      <c r="F7" s="48">
        <v>6.25E-2</v>
      </c>
      <c r="G7" s="48">
        <v>6.5000000000000002E-2</v>
      </c>
      <c r="H7" s="48">
        <v>6.8750000000000006E-2</v>
      </c>
    </row>
    <row r="8" spans="2:8" x14ac:dyDescent="0.35">
      <c r="B8" s="42" t="s">
        <v>108</v>
      </c>
      <c r="C8" s="42"/>
      <c r="D8" s="40"/>
      <c r="E8" s="40"/>
      <c r="F8" s="40"/>
      <c r="G8" s="40"/>
      <c r="H8" s="40"/>
    </row>
    <row r="9" spans="2:8" outlineLevel="1" x14ac:dyDescent="0.35">
      <c r="B9" s="41"/>
      <c r="C9" s="41" t="s">
        <v>99</v>
      </c>
      <c r="D9" s="35">
        <v>377934.260000001</v>
      </c>
      <c r="E9" s="35">
        <v>381550.09</v>
      </c>
      <c r="F9" s="35">
        <v>430407.18</v>
      </c>
      <c r="G9" s="35">
        <v>489448.93000000098</v>
      </c>
      <c r="H9" s="35">
        <v>627585.67000000097</v>
      </c>
    </row>
    <row r="10" spans="2:8" outlineLevel="1" x14ac:dyDescent="0.35">
      <c r="B10" s="41"/>
      <c r="C10" s="41" t="s">
        <v>73</v>
      </c>
      <c r="D10" s="35">
        <v>77934.259999999995</v>
      </c>
      <c r="E10" s="35">
        <v>81550.09</v>
      </c>
      <c r="F10" s="35">
        <v>130407.18</v>
      </c>
      <c r="G10" s="35">
        <v>189448.93</v>
      </c>
      <c r="H10" s="35">
        <v>327585.66999999899</v>
      </c>
    </row>
    <row r="11" spans="2:8" ht="15" outlineLevel="1" thickBot="1" x14ac:dyDescent="0.4">
      <c r="B11" s="43"/>
      <c r="C11" s="43" t="s">
        <v>91</v>
      </c>
      <c r="D11" s="37">
        <v>240000</v>
      </c>
      <c r="E11" s="37">
        <v>240000</v>
      </c>
      <c r="F11" s="37">
        <v>240000</v>
      </c>
      <c r="G11" s="37">
        <v>240000</v>
      </c>
      <c r="H11" s="37">
        <v>240000</v>
      </c>
    </row>
    <row r="12" spans="2:8" x14ac:dyDescent="0.35">
      <c r="B12" t="s">
        <v>109</v>
      </c>
    </row>
    <row r="13" spans="2:8" x14ac:dyDescent="0.35">
      <c r="B13" t="s">
        <v>110</v>
      </c>
    </row>
    <row r="14" spans="2:8" x14ac:dyDescent="0.35">
      <c r="B14"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D014C-3786-42F7-A8FC-A2EB207B62EA}">
  <sheetPr>
    <outlinePr summaryBelow="0"/>
  </sheetPr>
  <dimension ref="B1:G13"/>
  <sheetViews>
    <sheetView showGridLines="0" topLeftCell="C1" workbookViewId="0">
      <selection activeCell="D10" sqref="D10"/>
    </sheetView>
  </sheetViews>
  <sheetFormatPr defaultRowHeight="14.5" outlineLevelRow="1" outlineLevelCol="1" x14ac:dyDescent="0.35"/>
  <cols>
    <col min="3" max="3" width="24.81640625" customWidth="1"/>
    <col min="4" max="7" width="13.1796875" bestFit="1" customWidth="1" outlineLevel="1"/>
  </cols>
  <sheetData>
    <row r="1" spans="2:7" ht="15" thickBot="1" x14ac:dyDescent="0.4"/>
    <row r="2" spans="2:7" ht="15.5" x14ac:dyDescent="0.35">
      <c r="B2" s="39" t="s">
        <v>105</v>
      </c>
      <c r="C2" s="39"/>
      <c r="D2" s="44"/>
      <c r="E2" s="44"/>
      <c r="F2" s="44"/>
      <c r="G2" s="44"/>
    </row>
    <row r="3" spans="2:7" ht="15.5" collapsed="1" x14ac:dyDescent="0.35">
      <c r="B3" s="38"/>
      <c r="C3" s="38"/>
      <c r="D3" s="45" t="s">
        <v>107</v>
      </c>
      <c r="E3" s="45" t="s">
        <v>135</v>
      </c>
      <c r="F3" s="45" t="s">
        <v>136</v>
      </c>
      <c r="G3" s="45" t="s">
        <v>137</v>
      </c>
    </row>
    <row r="4" spans="2:7" ht="52.5" hidden="1" outlineLevel="1" x14ac:dyDescent="0.35">
      <c r="B4" s="41"/>
      <c r="C4" s="41"/>
      <c r="D4" s="34"/>
      <c r="E4" s="49" t="s">
        <v>113</v>
      </c>
      <c r="F4" s="49" t="s">
        <v>113</v>
      </c>
      <c r="G4" s="49" t="s">
        <v>113</v>
      </c>
    </row>
    <row r="5" spans="2:7" x14ac:dyDescent="0.35">
      <c r="B5" s="42" t="s">
        <v>106</v>
      </c>
      <c r="C5" s="42"/>
      <c r="D5" s="40"/>
      <c r="E5" s="40"/>
      <c r="F5" s="40"/>
      <c r="G5" s="40"/>
    </row>
    <row r="6" spans="2:7" outlineLevel="1" x14ac:dyDescent="0.35">
      <c r="B6" s="41"/>
      <c r="C6" s="41" t="s">
        <v>77</v>
      </c>
      <c r="D6" s="35">
        <v>0</v>
      </c>
      <c r="E6" s="46">
        <v>0</v>
      </c>
      <c r="F6" s="46">
        <v>17000</v>
      </c>
      <c r="G6" s="46">
        <v>34000</v>
      </c>
    </row>
    <row r="7" spans="2:7" x14ac:dyDescent="0.35">
      <c r="B7" s="42" t="s">
        <v>108</v>
      </c>
      <c r="C7" s="42"/>
      <c r="D7" s="40"/>
      <c r="E7" s="40"/>
      <c r="F7" s="40"/>
      <c r="G7" s="40"/>
    </row>
    <row r="8" spans="2:7" outlineLevel="1" x14ac:dyDescent="0.35">
      <c r="B8" s="41"/>
      <c r="C8" s="41" t="s">
        <v>138</v>
      </c>
      <c r="D8" s="35">
        <v>965.24</v>
      </c>
      <c r="E8" s="35">
        <v>965.24</v>
      </c>
      <c r="F8" s="35">
        <v>868.72</v>
      </c>
      <c r="G8" s="35">
        <v>772.19</v>
      </c>
    </row>
    <row r="9" spans="2:7" outlineLevel="1" x14ac:dyDescent="0.35">
      <c r="B9" s="41"/>
      <c r="C9" s="41" t="s">
        <v>139</v>
      </c>
      <c r="D9" s="35">
        <v>347487.33999999799</v>
      </c>
      <c r="E9" s="35">
        <v>347487.33999999799</v>
      </c>
      <c r="F9" s="35">
        <v>329736.37999999902</v>
      </c>
      <c r="G9" s="35">
        <v>311991.22000000102</v>
      </c>
    </row>
    <row r="10" spans="2:7" ht="15" outlineLevel="1" thickBot="1" x14ac:dyDescent="0.4">
      <c r="B10" s="43"/>
      <c r="C10" s="43" t="s">
        <v>122</v>
      </c>
      <c r="D10" s="37">
        <v>177487.34</v>
      </c>
      <c r="E10" s="37">
        <v>177487.34</v>
      </c>
      <c r="F10" s="37">
        <v>159736.38</v>
      </c>
      <c r="G10" s="37">
        <v>141991.22</v>
      </c>
    </row>
    <row r="11" spans="2:7" x14ac:dyDescent="0.35">
      <c r="B11" t="s">
        <v>109</v>
      </c>
    </row>
    <row r="12" spans="2:7" x14ac:dyDescent="0.35">
      <c r="B12" t="s">
        <v>110</v>
      </c>
    </row>
    <row r="13" spans="2:7" x14ac:dyDescent="0.35">
      <c r="B13"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37CE3-C7ED-41D9-B00F-9213F65A027C}">
  <sheetPr>
    <outlinePr summaryBelow="0"/>
  </sheetPr>
  <dimension ref="B1:I17"/>
  <sheetViews>
    <sheetView showGridLines="0" workbookViewId="0">
      <selection activeCell="H13" sqref="H13"/>
    </sheetView>
  </sheetViews>
  <sheetFormatPr defaultRowHeight="14.5" outlineLevelRow="1" outlineLevelCol="1" x14ac:dyDescent="0.35"/>
  <cols>
    <col min="3" max="3" width="30.7265625" customWidth="1"/>
    <col min="4" max="9" width="20.1796875" bestFit="1" customWidth="1" outlineLevel="1"/>
  </cols>
  <sheetData>
    <row r="1" spans="2:9" ht="15" thickBot="1" x14ac:dyDescent="0.4"/>
    <row r="2" spans="2:9" ht="15.5" x14ac:dyDescent="0.35">
      <c r="B2" s="39" t="s">
        <v>105</v>
      </c>
      <c r="C2" s="39"/>
      <c r="D2" s="44"/>
      <c r="E2" s="44"/>
      <c r="F2" s="44"/>
      <c r="G2" s="44"/>
      <c r="H2" s="44"/>
      <c r="I2" s="44"/>
    </row>
    <row r="3" spans="2:9" ht="15.5" collapsed="1" x14ac:dyDescent="0.35">
      <c r="B3" s="38"/>
      <c r="C3" s="38"/>
      <c r="D3" s="45" t="s">
        <v>107</v>
      </c>
      <c r="E3" s="45" t="s">
        <v>140</v>
      </c>
      <c r="F3" s="45" t="s">
        <v>141</v>
      </c>
      <c r="G3" s="45" t="s">
        <v>142</v>
      </c>
      <c r="H3" s="45" t="s">
        <v>143</v>
      </c>
      <c r="I3" s="45" t="s">
        <v>144</v>
      </c>
    </row>
    <row r="4" spans="2:9" ht="42" hidden="1" outlineLevel="1" x14ac:dyDescent="0.35">
      <c r="B4" s="41"/>
      <c r="C4" s="41"/>
      <c r="D4" s="34"/>
      <c r="E4" s="49" t="s">
        <v>113</v>
      </c>
      <c r="F4" s="49" t="s">
        <v>113</v>
      </c>
      <c r="G4" s="49" t="s">
        <v>113</v>
      </c>
      <c r="H4" s="49" t="s">
        <v>113</v>
      </c>
      <c r="I4" s="49" t="s">
        <v>113</v>
      </c>
    </row>
    <row r="5" spans="2:9" x14ac:dyDescent="0.35">
      <c r="B5" s="42" t="s">
        <v>106</v>
      </c>
      <c r="C5" s="42"/>
      <c r="D5" s="40"/>
      <c r="E5" s="40"/>
      <c r="F5" s="40"/>
      <c r="G5" s="40"/>
      <c r="H5" s="40"/>
      <c r="I5" s="40"/>
    </row>
    <row r="6" spans="2:9" outlineLevel="1" x14ac:dyDescent="0.35">
      <c r="B6" s="41"/>
      <c r="C6" s="41" t="s">
        <v>148</v>
      </c>
      <c r="D6" s="34"/>
      <c r="E6" s="47">
        <v>1000</v>
      </c>
      <c r="F6" s="34"/>
      <c r="G6" s="34"/>
      <c r="H6" s="34"/>
      <c r="I6" s="34"/>
    </row>
    <row r="7" spans="2:9" outlineLevel="1" x14ac:dyDescent="0.35">
      <c r="B7" s="41"/>
      <c r="C7" s="41" t="s">
        <v>149</v>
      </c>
      <c r="D7" s="34"/>
      <c r="E7" s="34"/>
      <c r="F7" s="47">
        <v>1000</v>
      </c>
      <c r="G7" s="34"/>
      <c r="H7" s="34"/>
      <c r="I7" s="34"/>
    </row>
    <row r="8" spans="2:9" outlineLevel="1" x14ac:dyDescent="0.35">
      <c r="B8" s="41"/>
      <c r="C8" s="41" t="s">
        <v>150</v>
      </c>
      <c r="D8" s="34"/>
      <c r="E8" s="34"/>
      <c r="F8" s="34"/>
      <c r="G8" s="47">
        <v>1000</v>
      </c>
      <c r="H8" s="34"/>
      <c r="I8" s="34"/>
    </row>
    <row r="9" spans="2:9" outlineLevel="1" x14ac:dyDescent="0.35">
      <c r="B9" s="41"/>
      <c r="C9" s="41" t="s">
        <v>151</v>
      </c>
      <c r="D9" s="34"/>
      <c r="E9" s="34"/>
      <c r="F9" s="34"/>
      <c r="G9" s="34"/>
      <c r="H9" s="47">
        <v>1000</v>
      </c>
      <c r="I9" s="34"/>
    </row>
    <row r="10" spans="2:9" outlineLevel="1" x14ac:dyDescent="0.35">
      <c r="B10" s="41"/>
      <c r="C10" s="41" t="s">
        <v>147</v>
      </c>
      <c r="D10" s="34">
        <v>0</v>
      </c>
      <c r="E10" s="34">
        <v>0</v>
      </c>
      <c r="F10" s="34">
        <v>0</v>
      </c>
      <c r="G10" s="34">
        <v>0</v>
      </c>
      <c r="H10" s="34">
        <v>0</v>
      </c>
      <c r="I10" s="47">
        <v>27.809999999999899</v>
      </c>
    </row>
    <row r="11" spans="2:9" x14ac:dyDescent="0.35">
      <c r="B11" s="42" t="s">
        <v>108</v>
      </c>
      <c r="C11" s="42"/>
      <c r="D11" s="40"/>
      <c r="E11" s="40"/>
      <c r="F11" s="40"/>
      <c r="G11" s="40"/>
      <c r="H11" s="40"/>
      <c r="I11" s="40"/>
    </row>
    <row r="12" spans="2:9" outlineLevel="1" x14ac:dyDescent="0.35">
      <c r="B12" s="41"/>
      <c r="C12" s="41" t="s">
        <v>145</v>
      </c>
      <c r="D12" s="35">
        <v>311991.22000000102</v>
      </c>
      <c r="E12" s="35">
        <v>307893.390000001</v>
      </c>
      <c r="F12" s="35">
        <v>309731.93000000098</v>
      </c>
      <c r="G12" s="35">
        <v>310824.81000000099</v>
      </c>
      <c r="H12" s="35">
        <v>311678.00000000099</v>
      </c>
      <c r="I12" s="35">
        <v>298228.27</v>
      </c>
    </row>
    <row r="13" spans="2:9" outlineLevel="1" x14ac:dyDescent="0.35">
      <c r="B13" s="41"/>
      <c r="C13" s="41" t="s">
        <v>73</v>
      </c>
      <c r="D13" s="35">
        <v>141991.22</v>
      </c>
      <c r="E13" s="35">
        <v>137893.39000000001</v>
      </c>
      <c r="F13" s="35">
        <v>139731.93</v>
      </c>
      <c r="G13" s="35">
        <v>140824.81</v>
      </c>
      <c r="H13" s="35">
        <v>141678</v>
      </c>
      <c r="I13" s="35">
        <v>128228.27</v>
      </c>
    </row>
    <row r="14" spans="2:9" ht="15" outlineLevel="1" thickBot="1" x14ac:dyDescent="0.4">
      <c r="B14" s="43"/>
      <c r="C14" s="43" t="s">
        <v>146</v>
      </c>
      <c r="D14" s="37"/>
      <c r="E14" s="37">
        <f>$D$13-E13</f>
        <v>4097.8299999999872</v>
      </c>
      <c r="F14" s="37">
        <f t="shared" ref="F14:H14" si="0">$D$13-F13</f>
        <v>2259.2900000000081</v>
      </c>
      <c r="G14" s="37">
        <f t="shared" si="0"/>
        <v>1166.4100000000035</v>
      </c>
      <c r="H14" s="37">
        <f t="shared" si="0"/>
        <v>313.22000000000116</v>
      </c>
      <c r="I14" s="37">
        <f>$D$13-I13</f>
        <v>13762.949999999997</v>
      </c>
    </row>
    <row r="15" spans="2:9" x14ac:dyDescent="0.35">
      <c r="B15" t="s">
        <v>109</v>
      </c>
    </row>
    <row r="16" spans="2:9" x14ac:dyDescent="0.35">
      <c r="B16" t="s">
        <v>110</v>
      </c>
    </row>
    <row r="17" spans="2:2" x14ac:dyDescent="0.35">
      <c r="B17"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L52"/>
  <sheetViews>
    <sheetView zoomScale="85" zoomScaleNormal="85" workbookViewId="0">
      <selection activeCell="C11" sqref="C11"/>
    </sheetView>
  </sheetViews>
  <sheetFormatPr defaultRowHeight="14.5" x14ac:dyDescent="0.35"/>
  <cols>
    <col min="1" max="1" width="60.81640625" customWidth="1"/>
    <col min="2" max="2" width="23.453125" customWidth="1"/>
    <col min="3" max="3" width="18.54296875" customWidth="1"/>
    <col min="6" max="6" width="17.453125" customWidth="1"/>
    <col min="8" max="8" width="16.453125" customWidth="1"/>
    <col min="10" max="10" width="19.54296875" customWidth="1"/>
  </cols>
  <sheetData>
    <row r="1" spans="1:7" ht="68.5" customHeight="1" x14ac:dyDescent="0.5">
      <c r="A1" s="17" t="s">
        <v>25</v>
      </c>
      <c r="B1" s="6"/>
      <c r="D1" s="7" t="s">
        <v>61</v>
      </c>
    </row>
    <row r="2" spans="1:7" x14ac:dyDescent="0.35">
      <c r="A2" s="15" t="s">
        <v>16</v>
      </c>
      <c r="B2" s="15" t="s">
        <v>17</v>
      </c>
      <c r="C2" s="15" t="s">
        <v>53</v>
      </c>
      <c r="G2" s="8"/>
    </row>
    <row r="3" spans="1:7" x14ac:dyDescent="0.35">
      <c r="A3" s="11" t="s">
        <v>41</v>
      </c>
      <c r="B3" s="11" t="s">
        <v>40</v>
      </c>
      <c r="C3" t="s">
        <v>93</v>
      </c>
      <c r="D3" t="s">
        <v>90</v>
      </c>
      <c r="G3" s="8" t="s">
        <v>14</v>
      </c>
    </row>
    <row r="4" spans="1:7" ht="19" x14ac:dyDescent="0.45">
      <c r="A4" s="11" t="s">
        <v>4</v>
      </c>
      <c r="B4" s="11" t="s">
        <v>30</v>
      </c>
      <c r="C4" s="9">
        <v>54321</v>
      </c>
      <c r="D4" s="10" t="s">
        <v>62</v>
      </c>
    </row>
    <row r="5" spans="1:7" x14ac:dyDescent="0.35">
      <c r="A5" s="11" t="s">
        <v>3</v>
      </c>
      <c r="B5" s="11" t="s">
        <v>42</v>
      </c>
      <c r="C5" t="s">
        <v>103</v>
      </c>
      <c r="D5" t="s">
        <v>104</v>
      </c>
      <c r="E5">
        <v>900726961</v>
      </c>
    </row>
    <row r="6" spans="1:7" x14ac:dyDescent="0.35">
      <c r="A6" s="11" t="s">
        <v>43</v>
      </c>
      <c r="B6" s="11" t="s">
        <v>44</v>
      </c>
      <c r="C6" t="s">
        <v>15</v>
      </c>
    </row>
    <row r="7" spans="1:7" x14ac:dyDescent="0.35">
      <c r="A7" s="11" t="s">
        <v>27</v>
      </c>
      <c r="B7" s="11" t="s">
        <v>32</v>
      </c>
      <c r="C7" t="s">
        <v>72</v>
      </c>
    </row>
    <row r="8" spans="1:7" x14ac:dyDescent="0.35">
      <c r="A8" s="11" t="s">
        <v>26</v>
      </c>
      <c r="B8" s="11" t="s">
        <v>31</v>
      </c>
      <c r="C8" t="s">
        <v>87</v>
      </c>
    </row>
    <row r="9" spans="1:7" x14ac:dyDescent="0.35">
      <c r="A9" s="11" t="s">
        <v>28</v>
      </c>
      <c r="B9" s="11" t="s">
        <v>31</v>
      </c>
      <c r="C9" t="s">
        <v>88</v>
      </c>
    </row>
    <row r="10" spans="1:7" x14ac:dyDescent="0.35">
      <c r="A10" s="11" t="s">
        <v>29</v>
      </c>
      <c r="B10" s="11" t="s">
        <v>31</v>
      </c>
      <c r="C10" t="s">
        <v>89</v>
      </c>
    </row>
    <row r="11" spans="1:7" x14ac:dyDescent="0.35">
      <c r="A11" s="11" t="s">
        <v>18</v>
      </c>
      <c r="B11" s="11" t="s">
        <v>33</v>
      </c>
      <c r="C11" t="s">
        <v>2</v>
      </c>
    </row>
    <row r="12" spans="1:7" x14ac:dyDescent="0.35">
      <c r="A12" s="11" t="s">
        <v>5</v>
      </c>
      <c r="B12" s="11" t="s">
        <v>36</v>
      </c>
      <c r="C12" s="2">
        <v>2193872332</v>
      </c>
    </row>
    <row r="13" spans="1:7" x14ac:dyDescent="0.35">
      <c r="A13" s="11" t="s">
        <v>0</v>
      </c>
      <c r="B13" s="11" t="s">
        <v>34</v>
      </c>
      <c r="C13" t="s">
        <v>72</v>
      </c>
    </row>
    <row r="14" spans="1:7" x14ac:dyDescent="0.35">
      <c r="A14" s="16" t="s">
        <v>45</v>
      </c>
      <c r="B14" s="16" t="s">
        <v>35</v>
      </c>
    </row>
    <row r="15" spans="1:7" x14ac:dyDescent="0.35">
      <c r="A15" s="11" t="s">
        <v>1</v>
      </c>
      <c r="B15" s="11" t="s">
        <v>19</v>
      </c>
    </row>
    <row r="16" spans="1:7" x14ac:dyDescent="0.35">
      <c r="A16" s="12" t="s">
        <v>6</v>
      </c>
      <c r="B16" s="11" t="s">
        <v>20</v>
      </c>
      <c r="C16" t="s">
        <v>72</v>
      </c>
      <c r="D16" t="s">
        <v>15</v>
      </c>
    </row>
    <row r="17" spans="1:9" x14ac:dyDescent="0.35">
      <c r="A17" s="12" t="s">
        <v>7</v>
      </c>
      <c r="B17" s="11" t="s">
        <v>21</v>
      </c>
      <c r="C17" t="s">
        <v>71</v>
      </c>
      <c r="D17" t="s">
        <v>70</v>
      </c>
    </row>
    <row r="18" spans="1:9" x14ac:dyDescent="0.35">
      <c r="A18" s="11" t="s">
        <v>8</v>
      </c>
      <c r="B18" s="11" t="s">
        <v>47</v>
      </c>
    </row>
    <row r="19" spans="1:9" x14ac:dyDescent="0.35">
      <c r="A19" s="13" t="s">
        <v>6</v>
      </c>
      <c r="B19" s="11" t="s">
        <v>20</v>
      </c>
    </row>
    <row r="20" spans="1:9" x14ac:dyDescent="0.35">
      <c r="A20" s="13" t="s">
        <v>7</v>
      </c>
      <c r="B20" s="11" t="s">
        <v>21</v>
      </c>
    </row>
    <row r="21" spans="1:9" x14ac:dyDescent="0.35">
      <c r="A21" s="13" t="s">
        <v>9</v>
      </c>
      <c r="B21" s="11" t="s">
        <v>22</v>
      </c>
    </row>
    <row r="22" spans="1:9" x14ac:dyDescent="0.35">
      <c r="A22" s="13" t="s">
        <v>10</v>
      </c>
      <c r="B22" s="11" t="s">
        <v>23</v>
      </c>
    </row>
    <row r="23" spans="1:9" x14ac:dyDescent="0.35">
      <c r="A23" s="13" t="s">
        <v>11</v>
      </c>
      <c r="B23" s="11" t="s">
        <v>24</v>
      </c>
      <c r="C23" s="5"/>
      <c r="I23" s="5"/>
    </row>
    <row r="24" spans="1:9" x14ac:dyDescent="0.35">
      <c r="A24" s="11" t="s">
        <v>13</v>
      </c>
      <c r="B24" s="11" t="s">
        <v>46</v>
      </c>
      <c r="C24" t="s">
        <v>12</v>
      </c>
    </row>
    <row r="25" spans="1:9" x14ac:dyDescent="0.35">
      <c r="A25" s="14" t="s">
        <v>52</v>
      </c>
      <c r="B25" s="14" t="s">
        <v>56</v>
      </c>
      <c r="C25" t="b">
        <v>1</v>
      </c>
    </row>
    <row r="26" spans="1:9" x14ac:dyDescent="0.35">
      <c r="A26" s="11" t="s">
        <v>37</v>
      </c>
      <c r="B26" s="11" t="s">
        <v>38</v>
      </c>
      <c r="C26" t="s">
        <v>39</v>
      </c>
    </row>
    <row r="27" spans="1:9" x14ac:dyDescent="0.35">
      <c r="A27" s="11" t="s">
        <v>54</v>
      </c>
      <c r="B27" s="11" t="s">
        <v>48</v>
      </c>
    </row>
    <row r="28" spans="1:9" x14ac:dyDescent="0.35">
      <c r="A28" s="13" t="s">
        <v>6</v>
      </c>
      <c r="B28" s="11" t="s">
        <v>20</v>
      </c>
    </row>
    <row r="29" spans="1:9" x14ac:dyDescent="0.35">
      <c r="A29" s="13" t="s">
        <v>7</v>
      </c>
      <c r="B29" s="11" t="s">
        <v>49</v>
      </c>
      <c r="F29" s="3"/>
      <c r="H29" s="4"/>
    </row>
    <row r="30" spans="1:9" x14ac:dyDescent="0.35">
      <c r="A30" s="13" t="s">
        <v>50</v>
      </c>
      <c r="B30" s="11" t="s">
        <v>51</v>
      </c>
    </row>
    <row r="31" spans="1:9" x14ac:dyDescent="0.35">
      <c r="A31" s="11" t="s">
        <v>57</v>
      </c>
      <c r="B31" s="11" t="s">
        <v>58</v>
      </c>
    </row>
    <row r="32" spans="1:9" x14ac:dyDescent="0.35">
      <c r="A32" s="13" t="s">
        <v>6</v>
      </c>
      <c r="B32" s="11" t="s">
        <v>20</v>
      </c>
    </row>
    <row r="33" spans="1:12" x14ac:dyDescent="0.35">
      <c r="A33" s="13" t="s">
        <v>7</v>
      </c>
      <c r="B33" s="11" t="s">
        <v>21</v>
      </c>
    </row>
    <row r="36" spans="1:12" x14ac:dyDescent="0.35">
      <c r="A36" t="s">
        <v>66</v>
      </c>
      <c r="C36" s="18"/>
      <c r="F36" s="18"/>
      <c r="H36" s="18"/>
      <c r="J36" s="18"/>
      <c r="L36" s="18"/>
    </row>
    <row r="37" spans="1:12" x14ac:dyDescent="0.35">
      <c r="A37" t="s">
        <v>67</v>
      </c>
      <c r="C37" s="19"/>
      <c r="F37" s="19"/>
      <c r="H37" s="19"/>
      <c r="J37" s="19"/>
      <c r="L37" s="19"/>
    </row>
    <row r="38" spans="1:12" x14ac:dyDescent="0.35">
      <c r="A38" t="s">
        <v>68</v>
      </c>
    </row>
    <row r="39" spans="1:12" x14ac:dyDescent="0.35">
      <c r="A39" t="s">
        <v>69</v>
      </c>
      <c r="C39" s="9"/>
      <c r="F39" s="9"/>
      <c r="H39" s="9"/>
      <c r="J39" s="9"/>
      <c r="L39" s="9"/>
    </row>
    <row r="50" spans="1:3" x14ac:dyDescent="0.35">
      <c r="A50" t="s">
        <v>55</v>
      </c>
      <c r="C50" t="s">
        <v>63</v>
      </c>
    </row>
    <row r="51" spans="1:3" x14ac:dyDescent="0.35">
      <c r="A51" t="s">
        <v>59</v>
      </c>
      <c r="C51" t="s">
        <v>64</v>
      </c>
    </row>
    <row r="52" spans="1:3" x14ac:dyDescent="0.35">
      <c r="A52" t="s">
        <v>60</v>
      </c>
      <c r="C52" t="s">
        <v>65</v>
      </c>
    </row>
  </sheetData>
  <dataValidations count="2">
    <dataValidation type="list" allowBlank="1" showInputMessage="1" showErrorMessage="1" sqref="C11:CX11" xr:uid="{00000000-0002-0000-0200-000000000000}">
      <formula1>"yes, no"</formula1>
    </dataValidation>
    <dataValidation type="list" allowBlank="1" showInputMessage="1" showErrorMessage="1" sqref="C24" xr:uid="{00000000-0002-0000-0200-000001000000}">
      <formula1>"recordedWkbks"</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9459" r:id="rId3" name="Button 3">
              <controlPr defaultSize="0" print="0" autoFill="0" autoPict="0" macro="[0]!HideWkshts">
                <anchor moveWithCells="1">
                  <from>
                    <xdr:col>0</xdr:col>
                    <xdr:colOff>793750</xdr:colOff>
                    <xdr:row>0</xdr:row>
                    <xdr:rowOff>317500</xdr:rowOff>
                  </from>
                  <to>
                    <xdr:col>0</xdr:col>
                    <xdr:colOff>2698750</xdr:colOff>
                    <xdr:row>1</xdr:row>
                    <xdr:rowOff>50800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2:A17"/>
  <sheetViews>
    <sheetView workbookViewId="0">
      <selection activeCell="A2" sqref="A2"/>
    </sheetView>
  </sheetViews>
  <sheetFormatPr defaultRowHeight="14.5" x14ac:dyDescent="0.35"/>
  <sheetData>
    <row r="2" spans="1:1" x14ac:dyDescent="0.35">
      <c r="A2" s="1"/>
    </row>
    <row r="3" spans="1:1" x14ac:dyDescent="0.35">
      <c r="A3" s="1"/>
    </row>
    <row r="4" spans="1:1" x14ac:dyDescent="0.35">
      <c r="A4" s="1"/>
    </row>
    <row r="5" spans="1:1" x14ac:dyDescent="0.35">
      <c r="A5" s="1"/>
    </row>
    <row r="6" spans="1:1" x14ac:dyDescent="0.35">
      <c r="A6" s="1"/>
    </row>
    <row r="7" spans="1:1" x14ac:dyDescent="0.35">
      <c r="A7" s="1"/>
    </row>
    <row r="8" spans="1:1" x14ac:dyDescent="0.35">
      <c r="A8" s="1"/>
    </row>
    <row r="9" spans="1:1" x14ac:dyDescent="0.35">
      <c r="A9" s="1"/>
    </row>
    <row r="10" spans="1:1" x14ac:dyDescent="0.35">
      <c r="A10" s="1"/>
    </row>
    <row r="11" spans="1:1" x14ac:dyDescent="0.35">
      <c r="A11" s="1"/>
    </row>
    <row r="12" spans="1:1" x14ac:dyDescent="0.35">
      <c r="A12" s="1"/>
    </row>
    <row r="13" spans="1:1" x14ac:dyDescent="0.35">
      <c r="A13" s="1"/>
    </row>
    <row r="14" spans="1:1" x14ac:dyDescent="0.35">
      <c r="A14" s="1"/>
    </row>
    <row r="15" spans="1:1" x14ac:dyDescent="0.35">
      <c r="A15" s="1"/>
    </row>
    <row r="16" spans="1:1" x14ac:dyDescent="0.35">
      <c r="A16" s="1"/>
    </row>
    <row r="17" spans="1:1" x14ac:dyDescent="0.35">
      <c r="A17"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Loan</vt:lpstr>
      <vt:lpstr>Scenario Summary #1</vt:lpstr>
      <vt:lpstr>Scenario Summary #2</vt:lpstr>
      <vt:lpstr>Scenario Summary #3</vt:lpstr>
      <vt:lpstr>Scenario Summary #4</vt:lpstr>
    </vt:vector>
  </TitlesOfParts>
  <Company>Appalachian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Caroline Alba</dc:creator>
  <cp:lastModifiedBy>Caroline Alba</cp:lastModifiedBy>
  <dcterms:created xsi:type="dcterms:W3CDTF">2015-06-24T17:29:50Z</dcterms:created>
  <dcterms:modified xsi:type="dcterms:W3CDTF">2022-02-03T23:38:12Z</dcterms:modified>
</cp:coreProperties>
</file>